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D:\disco D\publicacione_web\"/>
    </mc:Choice>
  </mc:AlternateContent>
  <bookViews>
    <workbookView xWindow="0" yWindow="0" windowWidth="28800" windowHeight="12210"/>
  </bookViews>
  <sheets>
    <sheet name="SEGUIMIENTO" sheetId="1" r:id="rId1"/>
    <sheet name="PORCENTAJES" sheetId="8" r:id="rId2"/>
    <sheet name="SIN COMBINAR" sheetId="7" r:id="rId3"/>
    <sheet name="RESUMEN DE CUMPLIMIENTO" sheetId="3" r:id="rId4"/>
  </sheets>
  <externalReferences>
    <externalReference r:id="rId5"/>
  </externalReferences>
  <definedNames>
    <definedName name="_xlnm._FilterDatabase" localSheetId="0" hidden="1">SEGUIMIENTO!$A$9:$E$34</definedName>
    <definedName name="_xlnm.Print_Area" localSheetId="0">SEGUIMIENTO!$A$1:$E$39</definedName>
  </definedNames>
  <calcPr calcId="171027"/>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 l="1"/>
  <c r="D22" i="1"/>
  <c r="D17" i="1" l="1"/>
  <c r="D14" i="1"/>
  <c r="D13" i="1"/>
  <c r="D9" i="7" l="1"/>
  <c r="C9" i="7"/>
  <c r="D20" i="7"/>
  <c r="C32" i="1"/>
  <c r="D21" i="7" s="1"/>
  <c r="D22" i="7"/>
  <c r="C34" i="1"/>
  <c r="D23" i="7" s="1"/>
  <c r="B31" i="1"/>
  <c r="C20" i="7" s="1"/>
  <c r="B32" i="1"/>
  <c r="C21" i="7" s="1"/>
  <c r="C22" i="7"/>
  <c r="B34" i="1"/>
  <c r="C23" i="7" s="1"/>
  <c r="D14" i="7"/>
  <c r="D15" i="7"/>
  <c r="D16" i="7"/>
  <c r="D18" i="7"/>
  <c r="C15" i="7"/>
  <c r="C16" i="7"/>
  <c r="B27" i="1"/>
  <c r="C17" i="7" s="1"/>
  <c r="B28" i="1"/>
  <c r="C18" i="7" s="1"/>
  <c r="C14" i="7"/>
  <c r="D10" i="7"/>
  <c r="D11" i="7"/>
  <c r="D13" i="7"/>
  <c r="B20" i="1"/>
  <c r="C11" i="7" s="1"/>
  <c r="C13" i="7"/>
  <c r="B19" i="1"/>
  <c r="C10" i="7" s="1"/>
  <c r="C8" i="7"/>
  <c r="D15" i="1" l="1"/>
  <c r="E8" i="7" s="1"/>
  <c r="D8" i="7"/>
  <c r="D19" i="7"/>
  <c r="D17" i="7"/>
  <c r="D4" i="7"/>
  <c r="D5" i="7"/>
  <c r="D6" i="7"/>
  <c r="C7" i="7"/>
  <c r="C6" i="7"/>
  <c r="B12" i="1"/>
  <c r="C5" i="7" s="1"/>
  <c r="C4" i="7"/>
  <c r="C19" i="7" l="1"/>
  <c r="D30" i="1"/>
  <c r="E19" i="7" s="1"/>
  <c r="B21" i="1" l="1"/>
  <c r="C12" i="7" s="1"/>
  <c r="C24" i="7" s="1"/>
  <c r="D12" i="7" l="1"/>
  <c r="D31" i="1" l="1"/>
  <c r="E20" i="7" s="1"/>
  <c r="D32" i="1"/>
  <c r="E21" i="7" s="1"/>
  <c r="E22" i="7"/>
  <c r="D34" i="1"/>
  <c r="E23" i="7" s="1"/>
  <c r="E16" i="7"/>
  <c r="D27" i="1"/>
  <c r="E17" i="7" s="1"/>
  <c r="D28" i="1"/>
  <c r="E18" i="7" s="1"/>
  <c r="E14" i="7"/>
  <c r="D25" i="1"/>
  <c r="E15" i="7" s="1"/>
  <c r="B3" i="3" l="1"/>
  <c r="D20" i="1" l="1"/>
  <c r="E11" i="7" s="1"/>
  <c r="E6" i="7" l="1"/>
  <c r="E13" i="7" l="1"/>
  <c r="D21" i="1"/>
  <c r="E12" i="7" s="1"/>
  <c r="D19" i="1"/>
  <c r="E10" i="7" s="1"/>
  <c r="D12" i="1"/>
  <c r="E5" i="7" s="1"/>
  <c r="E4" i="7"/>
  <c r="D7" i="7" l="1"/>
  <c r="D24" i="7" s="1"/>
  <c r="C3" i="3"/>
  <c r="D3" i="3" s="1"/>
  <c r="G3" i="3" s="1"/>
  <c r="E7" i="7"/>
</calcChain>
</file>

<file path=xl/sharedStrings.xml><?xml version="1.0" encoding="utf-8"?>
<sst xmlns="http://schemas.openxmlformats.org/spreadsheetml/2006/main" count="125" uniqueCount="95">
  <si>
    <t>FORMATO  SEGUIMIENTO PLAN ANTICORRUPCIÓN Y DE ATENCIÓN AL CIUDADANO</t>
  </si>
  <si>
    <t>Entidad: UNIDAD ADMINISTRATIVA ESPECIAL DE AERONAUTICA CIVIL</t>
  </si>
  <si>
    <t>Fecha seguimiento:</t>
  </si>
  <si>
    <t>Componente</t>
  </si>
  <si>
    <t>Actividades Programadas</t>
  </si>
  <si>
    <t>Actividades Cumplidas</t>
  </si>
  <si>
    <t>% de Avance</t>
  </si>
  <si>
    <t>Observaciones</t>
  </si>
  <si>
    <t>Componente 1 - Gestión del Riesgo de Corrupción</t>
  </si>
  <si>
    <t>Subcomponente/proceso 1 - Política de Administración de Riesgos</t>
  </si>
  <si>
    <t>Subcomponente/proceso 2 - Construcción del Mapa de Riesgos de Corrupción</t>
  </si>
  <si>
    <t>Subcomponente/proceso 3 - Consulta y divulgación</t>
  </si>
  <si>
    <t>Subcomponente/proceso 4 - Monitorio y revisión</t>
  </si>
  <si>
    <t>Subcomponente/proceso 5 - Seguimiento</t>
  </si>
  <si>
    <t xml:space="preserve"> Trámites a racionalizar</t>
  </si>
  <si>
    <t>Componente 3: Rendición de cuentas</t>
  </si>
  <si>
    <t>Subcomponente/proceso 1 - Información de calidad y en lenguaje comprensible</t>
  </si>
  <si>
    <t>Subcomponente/proceso 2 - Diálogo de doble vía con la ciudadanía y sus organizaciones</t>
  </si>
  <si>
    <t>Subcomponente/proceso 3 - Incentivos para motivar la cultura de la rendición y petición de cuentas</t>
  </si>
  <si>
    <t>Subcomponente/proceso 4 - Evaluación y retroalimentación a la gestión institucional</t>
  </si>
  <si>
    <t>Componente 4: Atención al ciudadano</t>
  </si>
  <si>
    <t>Subcomponente/proceso 1 - Estructura administrativa y Direccionamiento estratégico</t>
  </si>
  <si>
    <t>Subcomponente/proceso 2 - Fortalecimiento de los canales de atención</t>
  </si>
  <si>
    <t>Subcomponente/proceso 3 - Talento Humano</t>
  </si>
  <si>
    <t>Subcomponente/proceso 4 - Normativo y procedimental</t>
  </si>
  <si>
    <t>Subcomponente/proceso 5 - Relacionamiento con el ciudadano</t>
  </si>
  <si>
    <t>Componente 5: Transparencia y Acceso de la Información</t>
  </si>
  <si>
    <t>Subcomponente/proceso 1 - Lineamientos de Transparencia Activa</t>
  </si>
  <si>
    <t>Subcomponente/proceso 2 - Lineamientos de Transparencia Pasiva</t>
  </si>
  <si>
    <t>Subcomponente/proceso 3 - Elaboración de los Instrumentos de Gestión de la Información</t>
  </si>
  <si>
    <t>Subcomponente/proceso 4 - Criterio Diferencial de Accesibilidad</t>
  </si>
  <si>
    <t>Subcomponente/proceso 5 - Monitoreo del Acceso a la Información Pública</t>
  </si>
  <si>
    <t>Escala</t>
  </si>
  <si>
    <t>zona baja</t>
  </si>
  <si>
    <t>0 a 59%</t>
  </si>
  <si>
    <t xml:space="preserve">zona media </t>
  </si>
  <si>
    <t>60 a 79%</t>
  </si>
  <si>
    <t>zona alta</t>
  </si>
  <si>
    <t>80 a 100%</t>
  </si>
  <si>
    <t>Componente 2 - Racionalización de Tramites</t>
  </si>
  <si>
    <t>Esta actividad depende la actualización inventario de información la cual se encuentra en desarrollo.</t>
  </si>
  <si>
    <t>Etiquetas de fila</t>
  </si>
  <si>
    <t>Total general</t>
  </si>
  <si>
    <t>Cuenta de % de Avance</t>
  </si>
  <si>
    <t>ACTIVIDADES PROGRAMADAS</t>
  </si>
  <si>
    <t>ACTIVIDADES CUMPLIDAS</t>
  </si>
  <si>
    <t>% DE AVANCE</t>
  </si>
  <si>
    <t>Subcomponentes PAAC</t>
  </si>
  <si>
    <t>COMPONENTE PAAC</t>
  </si>
  <si>
    <t xml:space="preserve">Para la construcción del Mapa de Riesgos 2018, se revisó nuevamente la metodología establecida en la guía del Departamento Administrativo de la Función Pública, utilizando la matriz para el levantamiento de la información, se adelantaron las mesas de trabajo con los líderes y sus equipos de gerencia de los procesos Estratégicos, Misionales, de Apoyo y de Evaluación. Se revisaron los eventos de riesgos, las causas y controles, si el riesgo se materializo, para proceder a calificar nuevamente el riesgo. 
A la fecha no se ha adelantado la revisión del contexto estratégico de la Entidad.
Se evidenció la actualización y consolidación del Mapa de Riesgos de corrupción en coordinación con los líderes de cada  proceso. </t>
  </si>
  <si>
    <t>El Mapa de Riesgos de Corrupción 2018 se socializo el día 19 de enero de 2018 y se publicó el 31 de enero de 2018, en la página web de la Entidad.
Teniendo en cuenta que no se recibieron observaciones del Mapa de Riesgos de corrupción publicado no se realizaron ajustes y modificaciones al documento.</t>
  </si>
  <si>
    <t>El seguimiento efectuado por la Oficina de Control Interno en el periodo enero- abril 2018 el cual se encuentra publicado en la pagina web de la Entidad.</t>
  </si>
  <si>
    <t>Ya se encuentra en aplicación el envío por correo certificado de las licencias solicitadas.</t>
  </si>
  <si>
    <t>No se encuentran Informes de realización de las actividades de retroalimentación a la gestión institucional.
La evaluación del proceso de Rendición de Cuentas 2017 realizado por la Oficina de control Interno se encuentra publicado en la web.</t>
  </si>
  <si>
    <t xml:space="preserve">Se encuentran en formulación de la estrategia de sensibilización a nivel nacional de los servidores públicos de la entidad para la prevención de faltas al estatuto disciplinario y de ejecución del cronograma de capacitación a los funcionarios de la entidad en cultura ciudadana y administración publica en el servicio al cliente. </t>
  </si>
  <si>
    <t>Se evidencia el informe de análisis de las Peticiones, Quejas, Reclamos y Denuncias recibidas en el primer trimestre del año y se encuentra publicado en la web.
No se evidencia avance en la formulación del procedimiento de trámite de las PQRSD ni en las campañas a los servidores públicos en la actualización normativa de atención al ciudadano.</t>
  </si>
  <si>
    <t>No se encuentra soportes de la ejecución de la implementación de campañas institucionales  en redes sociales y la página WEB sobre la obligación, medios y costos (si los hubiere) para responder a las solicitudes de información, ni tabulación de las encuestas de satisfacción sobre el contenido y oportunidad de las respuestas a las solicitudes de información</t>
  </si>
  <si>
    <t>La Dirección de Informática reporta que la página cumple con los criterios de accesibilidad web, cuenta con las opciones de cambio de fuente en el sitio web y de contraste y espacio para utilizar lenguaje de señas, para personas con discapacidad auditiva.</t>
  </si>
  <si>
    <t>Se evidenció Informe de Peticiones, Quejas, Reclamos, Sugerencias y Denuncias  “PQRSD”, publicado en la página web, en donde se observa que no se realizó traslado de PQRSD a otras instituciones.</t>
  </si>
  <si>
    <t>El Grupo de Comunicación y Prensa vigilan permanentemente que lo publicado en la pagina Web este acorde con la Política de Comunicación Institucional, no obstante no se cuenta con informe de verificación de actualización de la misma.
No se evidencia seguimiento a Matriz de seguimiento GED antes Gobierno en Línea.
Se encuentra en proceso de ejecución la actualización del inventario de información.
La Dirección de Talento Humano ha realizado seguimiento permanente al grado de actualización del SIGEP y campañas de sensibilización para la actualización de la declaración de Bienes y Rentas vigencia 2017.
No se reporta el nivel de actualización de los Tramites en el SUIT.
Se verifica documento de cumplimiento de lineamientos de usabilidad del sitio web. El cual, se tiene en cuenta cuando se crean nuevas opciones o secciones en el sitio web.</t>
  </si>
  <si>
    <t xml:space="preserve">No se recibieron notificaciones de ningún riesgo de corrupción materializado ni solicitud de ajuste a los mismos en el primer periodo del año; no obstante, de las 19 actas de Equipo de Gerencia de las Dependencia, generadas en la vigencia 2018 en ISOLUCION no se evidencia la verificación y análisis de los controles asociados a los Riesgos de corrupción, incumpliendo lo establecido en la Resolución 0912 de 2016 y la apropiación de la metodología de administración de riesgos en la Entidad. </t>
  </si>
  <si>
    <t>Semanalmente se realiza una parrilla de publicación grafica en intranet, web y redes sociales, con los temas de interés de las áreas y que son de impacto a los usuarios y a la ciudadanía, con aproximadamente 60 piezas que se han divulgado en los diferentes medios de difusión, con rotación permanente de la información, registrando respuesta a cada una de las personas que escriben en las redes sociales de la Entidad, respondiendo los requerimientos o direccionándolos a las dependencias correspondientes.
No se ha realizado consulta a los ciudadanos a través de correo electrónico o llamadas, sobre la calidad y oportunidad de las respuestas remitidas por a las Peticiones, Quejas, Reclamos y/o Denuncias presentadas, ni foros ciudadanos participativos por proyectos, temas o servicios, foros virtuales, ferias de la gestión con pabellones temáticos, audiencias públicas participativas presenciales y virtuales, observatorios ciudadanos, mesas de diálogo regionales por temática y reuniones zonales.</t>
  </si>
  <si>
    <t>A 31 de Marzo de 2018, se refleja un acumulado de 274 servidores públicos capacitados, según reporte del Sistema de Información Académica - SIA II,  (asistieron 301 servidores públicos de la Aeronáutica Civil, sin embargo, dado que algunos de ellos tomaron 2 o más capacitaciones, la participación neta es de 274  servidores públicos) en temas de fortalecimiento de la Gestión y la Eficiencia  institucional y Seguridad Operacional y de la Aviación Civil.
En el primer trimestre 797 personas externas han sido capacitadas, según reporte  SIA II.
Se evidenció el Plan de Bienestar Social, el cual fue revisado y aprobado por la Directora de Talento Humano y se encuentra publicado en la web, se llevo a cabo la asignación presupuestal a las  regionales y se viene participando en la organización de las olimpiadas Ministerio de Transporte.
No se ha realizado el sondeo al ciudadano de la percepción del proceso de rendición de cuentas, por cuanto no se ha dado inicio a estas actividades.</t>
  </si>
  <si>
    <t>El Grupo reporta que cuenta con un plan de acción para desarrollarlo en el 2018, no obstante no se encuentra publicado en la web.</t>
  </si>
  <si>
    <t xml:space="preserve">No se han adelantado las actividades del componente relacionadas con: Socialización del Autodiagnóstico a la Norma Técnica Colombiana 6047, evaluación de los canales de atención donde para  medir la efectividad y la  trazabilidad de los requerimientos de los ciudadanos y la actualización y  socialización de los protocolos de atención al ciudadano para garantizar la calidad del servicio, programadas para el primer trimestre 2018. </t>
  </si>
  <si>
    <t>No se ha realizado medición de la percepción de los ciudadanos con respecto a los servicios prestados.</t>
  </si>
  <si>
    <t>Se realizó  análisis de las Peticiones, Quejas, Reclamos y Denuncias recibidas y se listaron las acciones para ser incluidas en el plan de mejoramiento lo cual esta publicado pagina web.
Se encuentra publicado en la web el informe de seguimiento a la Gestión Institucional "Como Vamos".
No se evidencia la definición del responsable de la administración de sitio digital de la Entidad, quien realiza el seguimiento para que las áreas mantengan actualizada la información de la Entidad en la página web.
Semanalmente se realiza una parrilla de publicación grafica en intranet, web y redes sociales, con lenguaje claro y comprensible que se han divulgado en los diferentes medios de difusión, con rotación permanente de la información.
No se ha realizado promoción de canales de participación que ofrece la Entidad de acuerdo a la temática a tratar, ni se ha adelantado el plan de trabajo para audiencia publica de rendición de cuentas de la Entidad.</t>
  </si>
  <si>
    <t>Se efectuó el diseño de la estrategia para lograr mayor nivel de apropiación de la política de riesgos en los servidores públicos - Resolución 912 de 2016, de lo cual semanalmente por el correo institucional se recibe información.  En la Entidad no se ha comenzado la ejecución de los ciclos de la actividad de Inducción y Reinducción programada para la vigencia.</t>
  </si>
  <si>
    <t>% Primer cuatrimestr</t>
  </si>
  <si>
    <t>Promedio</t>
  </si>
  <si>
    <t>-</t>
  </si>
  <si>
    <t>% Segundo Cuatrimestre</t>
  </si>
  <si>
    <t>Vigencia: 2019</t>
  </si>
  <si>
    <t>Seguimiento No. 1 - Oficina de Control Interno</t>
  </si>
  <si>
    <t>MAYO DE 2019</t>
  </si>
  <si>
    <t>Las actividades programada en este subcomponente tienen de plazo posterior a la fecha de seguimiento.</t>
  </si>
  <si>
    <t>Las actividades programada en este subcomponente tienen de plazo posterior a la fecha de seguimiento, no obstante se observó la publicación del Plan Estrategico Institucional (PEI) el cual se encuentra publicado en la página web, queda pendiente para el proximo seguimietno la matriz FODA para la identificación el contexto externo e interno de la Entidad.</t>
  </si>
  <si>
    <t>Las actividades programadas en este subcomponente se realizaron en el primer trimestre, el Mapa de Riesgos de Corrupción 2019 se socializo el día 18 de enero de 2019 y se publicó el 30 de enero de 2019, en la página web de la Entidad.</t>
  </si>
  <si>
    <t>De los 31 procesos durante el primer cuatrimestre de 2019 hicieron reunión de equipo de gerencia, 15 (45%) y de estos solamente 10 incluyeron en el temario la administración del riesgo y mejora de los controles, el monitoreo
y seguimiento al Mapa de Riesgos de Corrupción, incumpliendo lo establecido en el numeral 1 del artículo Tercero de la Resolución 832 de 2019.</t>
  </si>
  <si>
    <t>El seguimiento efectuado por la Oficina de Control Interno en el periodo enero-abril de 2019 se encuentra en revisión y será publicado en la pagina web de la Entidad.</t>
  </si>
  <si>
    <t>La actividad programada para la racionalización de tramites referente a enviar al ciudadano por correo certificado la licencia se ejectó en la vigencia anterior, no obstante se encuentra en proceso de actulización en el SUIT.</t>
  </si>
  <si>
    <r>
      <t xml:space="preserve">Se realizó  análisis de las Peticiones, Quejas, Reclamos y Denuncias recibidas y se listaron las acciones para ser incluidas en el plan de mejoramiento lo cual esta publicado pagina web.
A la fecha no se encuentra publicado en la web el informe de seguimiento a la Gestión Institucional "Como Vamos".
Realizar seguimiento para que las áreas mantengan actualizada la información de la gestión de la Entidad en la página web.  
</t>
    </r>
    <r>
      <rPr>
        <sz val="10"/>
        <color theme="1"/>
        <rFont val="Arial"/>
        <family val="2"/>
      </rPr>
      <t>Diseñar piezas gráficas con información de interés público de las temáticas transversales y coyunturales a la Entidad, se conservan en el servidor .X:\2019\PIEZAS PARA DIGITAL y se publica periodicamente en l pagina WEB pero no se evidencia el informe relacionado.</t>
    </r>
    <r>
      <rPr>
        <sz val="10"/>
        <rFont val="Arial"/>
        <family val="2"/>
      </rPr>
      <t xml:space="preserve">
en la actividad de Promoción de canales de participación que ofrece la Entidad aunque se reporta que se esta trabanajdo , no se eviddencia el desarrollo de la misma.
Para el Plan de trabajo audiencia publica de rendición de cuentas no se evidencia ejecuión de actividades.</t>
    </r>
  </si>
  <si>
    <t>De la actividad relacionada con  realizar ruedas de prensa  con información de interés público de las temáticas de la Entidad  se observa las evidencias publicadas  en el siguiente link http://www.aerocivil.gov.co/Prensa/Noticias/         
Toda la información es publicada en la página web de la Entidad, redes sociales y es constantemente actualizada. 
No se ha realizado consulta a los ciudadanos a través de correo electrónico, llamadas o cualquier otro medio, sobre la calidad y oportunidad de las respuestas remitidas por las Peticiones, Quejas, Reclamos y/o Denuncias presentadas.
Se han realizado foros temáticos con participación de los grupos de interés del sector,  pero no se no se encuentra evidencia de la realización de  foros virtuales, ferias de la gestión con pabellones temáticos, observatorios ciudadanos, mesas de diálogo regionales por temática y reuniones zonales durante el último trimestre
http://www.aerocivil.gov.co/aerocivil/foros-aerocivil.
No se registra evidencia que la entidad realizó Audiencia pública en el primer cuatrimestre de la vigencia 2019.</t>
  </si>
  <si>
    <t>A corte 31 de marzo de 2019, se refleja un acumulado de 87  funcionarios  individuales capacitados, ( los cuales asistieron 88 funcionarios de la Aeronáutica Civil,  dado que algunos de ellos tomaron 2  capacitaciones,  en temas  de  fortalecimiento  institucional y Seguridad Operacional  y de la Aviación Civil. 
Fuente de Información: Información reportada  por  las  áreas  académicas: Grupo Academico, Grupo de Extension y proyeccion Social  , Grupo Investigacion  del  CEA  y  el  aplicativo  SIA II.
Con respecto a capacitación a los ciudadanos en temas de interés, se  refleja un acumulado de 99  personas  capacitadas,  en temas  de  Seguridad Operacional  y de la Aviación Civil. 
Fuente de Información: Información reportada  por  las  áreas  académicas: Grupo Academico, Grupo de Extension y proyeccion Social  , Grupo Investigacion  del  CEA  y  el  aplicativo  SIA II.   Se anexa  soporte del  mismo.
Se realizó la publicación del Plan de Bienestar e Incentivos y se encuentra en ejecución.
No se evidencian acciones para la ejecución del sondeo al ciudadano para identificar como ve el proceso de rendición de cuentas.</t>
  </si>
  <si>
    <t>Se realizó la publicación del informa de rendición de cuentas en la pagina WEB de la Entidad y se remitió a la dirección General con copia a la Oficina Asesora de Planeación para que sea tenido en cuenta en la toma de decisiones.</t>
  </si>
  <si>
    <t xml:space="preserve">Se hizo la primera sensibilización en el mes de febrero, mediante la campaña #soyautodidacta 
No se registran evidencias de la Revisión del diagnostico de necesidades identificadas de los ciudadanos, revsion protocolos de atención
El Comité de Capacitación realizó tres reuniones durante los dúas 12, 26 y 29 de marzo de 2019 con el propósito de realizar seguimiento a la ejecución del PIC y su validación. 
En las reuniones de seguimiento se revisan y ajustan las temáticas, con el fin de realizar las modificaciones que se requieran con tal de abarcar las necesidades de formación expresadas por las diferentes áreas.
La Dirección de Talento Humano y el Centro de Estudios Aeronáuticos llevaron a cabo las reuniones de seguimiento a la ejecución del Proyecto de Inversión 2499, con el objetivo de abordar la ejecución  presupuestal, la contratación y alianzas estratégicas con otras entidades.
</t>
  </si>
  <si>
    <t>Se realizó el Informe trimestral de PQRSD
Soporte remitido:http://www.aerocivil.gov.co/atencion/atencionpqrd/informe-de-pqrd
No se cuenta con la evidencia de la existencia de informe de evaluacion de la efectividad de los canales de atanecion.</t>
  </si>
  <si>
    <t>La evidencia de esta  Revisión de la información de activos  de información institucional  no se encuentra públicada.</t>
  </si>
  <si>
    <t>a la fecha no se tiene evidencia de la revisión de los mecanismos de control de acceso a la información institucional y elaborar propuesta de control automático del control a la información y PQRSD</t>
  </si>
  <si>
    <t>Cualificación del personal que tiene contacto con la ciudadania en sus competencias en la atención, valores y comuniacción asertiva esta programada para seguimiento semestral.</t>
  </si>
  <si>
    <t>A la fecha no existe resolución interna  para el trámite de las PQRSD ni evidencia de revisión de los actos administartivos internos que regulan los PQRSD, conforme al Decreto 1166 de 2016.
A la fecha no se cuentan con evidencias de la realización de campañas a los servidores públicos en la actualización normativa de atención al ciudadano.</t>
  </si>
  <si>
    <t>Se efectuó informe de la encuesta de Satisfacción de los trámites de laDireción de Servicios a la Navegación Aérea (Permisos de Altura) y se encuenta publicado en la pagina WEB.</t>
  </si>
  <si>
    <t>El Grupo de Comunicación y Prensa vigilan permanentemente que lo publicado en la pagina Web este acorde con la Política de Comunicación Institucional, no obstante no se cuenta con informe de verificación de actualización de la misma.
Se encuentra en proceso de ejecución la actualización del inventario de información, por cuanto no se ha sensibilizado al interior de la Entidad.
No se ha realizado la validación de  la información generada por la entidad, identificando la clasificada y la reservada.
No se ha actualizado la Política de publicación en la página web la cual se encuentra publicada desde el año 2011.
No se evidencia sensibilización al interior de la entidad sobre el inventario de información avalado por la Oficina Asesora Jurídica.
El Grupo de Comunicación y Prensa diseñó y publicó un banner para la Intranet recordando la actualización de la Hoja de Vida hasta el 31 de mayo de 2019.  La Dirección de Talento Humano envío a través de la cuenta informaciondeinteres@aerocivil.gov.co correos recordando la actualización de la hoja de vida y adjunto los links que contienen los instructivos para la actualización de la información. Se desarrollo circular No. 21 de la vigencia 2019 informando a los servidores públicos de la obligatoriedad de diligenciar en SIGEP Bienes y rentas con consecuencias disciplinarias.
No se registra actualización de trámites en SUIT.
En el portal web no se han hecho mejoras o cambios que impacten el cumplimiento de lineamientos de usabilidad del sitio web.</t>
  </si>
  <si>
    <t>No se encuentra evidencia de revisión del acto administrativo que fija costos de reproducción de documentos
Aunque se han realizado una encuesta de de satisfacción de un trámite ofrecido por la Entidad, no se evidencia la aplicación de encuesta sobre el contenido y oportunidad de las respuestas a las solicitudes de información.</t>
  </si>
  <si>
    <t>Las actividades propuesta para este subcomponete se encuentran programadas para junio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</si>
</sst>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b/>
      <sz val="16"/>
      <color theme="0"/>
      <name val="Arial"/>
      <family val="2"/>
    </font>
    <font>
      <b/>
      <sz val="12"/>
      <color theme="1"/>
      <name val="Arial"/>
      <family val="2"/>
    </font>
    <font>
      <sz val="12"/>
      <color theme="1"/>
      <name val="Arial"/>
      <family val="2"/>
    </font>
    <font>
      <sz val="10"/>
      <color theme="1"/>
      <name val="Arial"/>
      <family val="2"/>
    </font>
    <font>
      <sz val="10"/>
      <color rgb="FFC00000"/>
      <name val="Arial"/>
      <family val="2"/>
    </font>
    <font>
      <b/>
      <sz val="11"/>
      <color theme="1"/>
      <name val="Arial"/>
      <family val="2"/>
    </font>
    <font>
      <sz val="11"/>
      <color theme="1"/>
      <name val="Arial"/>
      <family val="2"/>
    </font>
    <font>
      <b/>
      <sz val="12"/>
      <name val="Arial"/>
      <family val="2"/>
    </font>
    <font>
      <sz val="12"/>
      <name val="Arial"/>
      <family val="2"/>
    </font>
    <font>
      <sz val="10"/>
      <name val="Arial"/>
      <family val="2"/>
    </font>
    <font>
      <sz val="9"/>
      <color theme="1"/>
      <name val="Arial"/>
      <family val="2"/>
    </font>
    <font>
      <b/>
      <sz val="9"/>
      <color theme="1"/>
      <name val="Arial"/>
      <family val="2"/>
    </font>
    <font>
      <b/>
      <sz val="10"/>
      <color theme="1"/>
      <name val="Arial"/>
      <family val="2"/>
    </font>
  </fonts>
  <fills count="13">
    <fill>
      <patternFill patternType="none"/>
    </fill>
    <fill>
      <patternFill patternType="gray125"/>
    </fill>
    <fill>
      <patternFill patternType="solid">
        <fgColor theme="8"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s>
  <borders count="28">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indexed="64"/>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7">
    <xf numFmtId="0" fontId="0" fillId="0" borderId="0" xfId="0"/>
    <xf numFmtId="0" fontId="4" fillId="0" borderId="0" xfId="0" applyFont="1" applyBorder="1" applyAlignment="1">
      <alignment horizontal="center" vertical="center"/>
    </xf>
    <xf numFmtId="0" fontId="5" fillId="0" borderId="0" xfId="0" applyFont="1" applyBorder="1" applyAlignment="1">
      <alignment horizontal="justify" vertical="center"/>
    </xf>
    <xf numFmtId="0" fontId="5" fillId="0" borderId="0" xfId="0" applyFont="1" applyFill="1" applyBorder="1" applyAlignment="1">
      <alignment horizontal="justify" vertical="center" wrapText="1"/>
    </xf>
    <xf numFmtId="0" fontId="6" fillId="0" borderId="0" xfId="0" applyFont="1" applyFill="1" applyBorder="1" applyAlignment="1" applyProtection="1">
      <alignment horizontal="justify" vertical="top"/>
    </xf>
    <xf numFmtId="17" fontId="8" fillId="0" borderId="0" xfId="0" applyNumberFormat="1" applyFont="1" applyAlignment="1">
      <alignment horizontal="center"/>
    </xf>
    <xf numFmtId="0" fontId="5" fillId="0" borderId="0" xfId="0" applyFont="1" applyAlignment="1">
      <alignment horizontal="justify"/>
    </xf>
    <xf numFmtId="0" fontId="3" fillId="0" borderId="1" xfId="0" applyFont="1" applyBorder="1" applyAlignment="1">
      <alignment horizontal="center" vertical="center" wrapText="1"/>
    </xf>
    <xf numFmtId="0" fontId="4" fillId="0" borderId="5" xfId="0" applyFont="1" applyBorder="1" applyAlignment="1">
      <alignment horizontal="center" vertical="center"/>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Border="1" applyAlignment="1">
      <alignment horizontal="left" vertical="center" wrapText="1"/>
    </xf>
    <xf numFmtId="0" fontId="5" fillId="0" borderId="0" xfId="0" applyFont="1" applyBorder="1" applyAlignment="1">
      <alignment horizontal="justify" vertical="center" wrapText="1"/>
    </xf>
    <xf numFmtId="0" fontId="13"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Border="1" applyAlignment="1">
      <alignment horizontal="justify" vertical="center" wrapText="1"/>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7"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wrapText="1"/>
    </xf>
    <xf numFmtId="0" fontId="4" fillId="0" borderId="0" xfId="0" applyFont="1" applyBorder="1" applyAlignment="1">
      <alignment wrapText="1"/>
    </xf>
    <xf numFmtId="0" fontId="12" fillId="0" borderId="0" xfId="0" applyFont="1" applyBorder="1" applyAlignment="1">
      <alignment wrapText="1"/>
    </xf>
    <xf numFmtId="0" fontId="0" fillId="0" borderId="0" xfId="0" applyAlignment="1">
      <alignment wrapText="1"/>
    </xf>
    <xf numFmtId="0" fontId="11" fillId="0" borderId="5" xfId="0" applyFont="1" applyBorder="1" applyAlignment="1">
      <alignment horizontal="justify" vertical="center" wrapText="1"/>
    </xf>
    <xf numFmtId="0" fontId="0" fillId="0" borderId="0" xfId="0" pivotButton="1"/>
    <xf numFmtId="0" fontId="0" fillId="0" borderId="0" xfId="0" applyAlignment="1">
      <alignment horizontal="left"/>
    </xf>
    <xf numFmtId="9" fontId="0" fillId="0" borderId="0" xfId="0" applyNumberFormat="1" applyAlignment="1">
      <alignment horizontal="left"/>
    </xf>
    <xf numFmtId="0" fontId="14" fillId="4" borderId="2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0" fillId="0" borderId="19" xfId="0" applyBorder="1"/>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9" fontId="0" fillId="0" borderId="0" xfId="1" applyFont="1" applyAlignment="1">
      <alignment horizontal="center"/>
    </xf>
    <xf numFmtId="0" fontId="0" fillId="0" borderId="0" xfId="0" applyNumberFormat="1"/>
    <xf numFmtId="9" fontId="3" fillId="0" borderId="0" xfId="1" applyNumberFormat="1" applyFont="1" applyBorder="1" applyAlignment="1">
      <alignment horizontal="center" vertical="center"/>
    </xf>
    <xf numFmtId="9" fontId="3" fillId="0" borderId="0" xfId="1" applyNumberFormat="1" applyFont="1" applyBorder="1" applyAlignment="1">
      <alignment horizontal="center" vertical="center" wrapText="1"/>
    </xf>
    <xf numFmtId="9" fontId="7" fillId="0" borderId="0" xfId="1" applyNumberFormat="1" applyFont="1" applyAlignment="1">
      <alignment horizontal="center"/>
    </xf>
    <xf numFmtId="9" fontId="3" fillId="0" borderId="1" xfId="1" applyNumberFormat="1" applyFont="1" applyBorder="1" applyAlignment="1">
      <alignment horizontal="center" vertical="center" wrapText="1"/>
    </xf>
    <xf numFmtId="9" fontId="3" fillId="0" borderId="5" xfId="1" applyNumberFormat="1" applyFont="1" applyBorder="1" applyAlignment="1">
      <alignment horizontal="center" vertical="center" wrapText="1"/>
    </xf>
    <xf numFmtId="9" fontId="3" fillId="0" borderId="6" xfId="1" applyNumberFormat="1" applyFont="1" applyBorder="1" applyAlignment="1">
      <alignment horizontal="center" vertical="center" wrapText="1"/>
    </xf>
    <xf numFmtId="9" fontId="9" fillId="0" borderId="5" xfId="1" applyNumberFormat="1" applyFont="1" applyBorder="1" applyAlignment="1">
      <alignment horizontal="center" vertical="center"/>
    </xf>
    <xf numFmtId="9" fontId="9" fillId="0" borderId="6" xfId="1" applyNumberFormat="1" applyFont="1" applyBorder="1" applyAlignment="1">
      <alignment horizontal="center" vertical="center"/>
    </xf>
    <xf numFmtId="9" fontId="3" fillId="0" borderId="25" xfId="1" applyNumberFormat="1" applyFont="1" applyBorder="1" applyAlignment="1">
      <alignment horizontal="center" vertical="center"/>
    </xf>
    <xf numFmtId="9" fontId="3" fillId="0" borderId="6" xfId="1" applyNumberFormat="1" applyFont="1" applyBorder="1" applyAlignment="1">
      <alignment horizontal="center" vertical="center"/>
    </xf>
    <xf numFmtId="9" fontId="3" fillId="0" borderId="8" xfId="1" applyNumberFormat="1" applyFont="1" applyBorder="1" applyAlignment="1">
      <alignment horizontal="center" vertical="center"/>
    </xf>
    <xf numFmtId="9" fontId="3" fillId="0" borderId="26" xfId="1" applyNumberFormat="1" applyFont="1" applyBorder="1" applyAlignment="1">
      <alignment horizontal="center" vertical="center"/>
    </xf>
    <xf numFmtId="9" fontId="13" fillId="0" borderId="11" xfId="1" applyNumberFormat="1" applyFont="1" applyBorder="1" applyAlignment="1">
      <alignment horizontal="center" vertical="center" wrapText="1"/>
    </xf>
    <xf numFmtId="9" fontId="13" fillId="9" borderId="11" xfId="1" applyNumberFormat="1" applyFont="1" applyFill="1" applyBorder="1" applyAlignment="1">
      <alignment horizontal="center" vertical="center" wrapText="1"/>
    </xf>
    <xf numFmtId="9" fontId="13" fillId="10" borderId="4" xfId="1" applyNumberFormat="1" applyFont="1" applyFill="1" applyBorder="1" applyAlignment="1">
      <alignment horizontal="center" vertical="center" wrapText="1"/>
    </xf>
    <xf numFmtId="9" fontId="13" fillId="11" borderId="14" xfId="1" applyNumberFormat="1" applyFont="1" applyFill="1" applyBorder="1" applyAlignment="1">
      <alignment horizontal="center" vertical="center" wrapText="1"/>
    </xf>
    <xf numFmtId="9" fontId="0" fillId="0" borderId="0" xfId="0" applyNumberFormat="1"/>
    <xf numFmtId="9" fontId="3" fillId="0" borderId="27" xfId="1" applyNumberFormat="1" applyFont="1" applyBorder="1" applyAlignment="1">
      <alignment horizontal="center" vertical="center"/>
    </xf>
    <xf numFmtId="9" fontId="3" fillId="9" borderId="27" xfId="0" applyNumberFormat="1" applyFont="1" applyFill="1" applyBorder="1" applyAlignment="1">
      <alignment horizontal="center"/>
    </xf>
    <xf numFmtId="0" fontId="3" fillId="0" borderId="27" xfId="0" applyFont="1" applyBorder="1" applyAlignment="1">
      <alignment horizontal="center" vertical="center" wrapText="1"/>
    </xf>
    <xf numFmtId="9" fontId="3" fillId="0" borderId="27" xfId="1" applyNumberFormat="1" applyFont="1" applyBorder="1" applyAlignment="1">
      <alignment horizontal="center" vertical="center" wrapText="1"/>
    </xf>
    <xf numFmtId="0" fontId="4" fillId="0" borderId="27" xfId="0" applyFont="1" applyBorder="1" applyAlignment="1">
      <alignment vertical="center" wrapText="1"/>
    </xf>
    <xf numFmtId="0" fontId="4" fillId="0" borderId="27" xfId="0" applyFont="1" applyBorder="1" applyAlignment="1">
      <alignment horizontal="center" vertical="center"/>
    </xf>
    <xf numFmtId="0" fontId="5" fillId="0" borderId="27" xfId="0" applyFont="1" applyBorder="1" applyAlignment="1">
      <alignment horizontal="justify" vertical="center" wrapText="1"/>
    </xf>
    <xf numFmtId="0" fontId="4" fillId="0" borderId="27" xfId="0" applyFont="1" applyBorder="1" applyAlignment="1">
      <alignment horizontal="left" vertical="center" wrapText="1"/>
    </xf>
    <xf numFmtId="0" fontId="4" fillId="0" borderId="27" xfId="0" applyFont="1" applyBorder="1" applyAlignment="1">
      <alignment wrapText="1"/>
    </xf>
    <xf numFmtId="0" fontId="4" fillId="0" borderId="27" xfId="0" applyFont="1" applyFill="1" applyBorder="1" applyAlignment="1">
      <alignment horizontal="left" vertical="center" wrapText="1"/>
    </xf>
    <xf numFmtId="0" fontId="10" fillId="0" borderId="27" xfId="0" applyFont="1" applyBorder="1" applyAlignment="1">
      <alignment vertical="center" wrapText="1"/>
    </xf>
    <xf numFmtId="0" fontId="10" fillId="0" borderId="27" xfId="0" applyFont="1" applyBorder="1" applyAlignment="1">
      <alignment horizontal="center" vertical="center"/>
    </xf>
    <xf numFmtId="9" fontId="9" fillId="0" borderId="27" xfId="1" applyNumberFormat="1" applyFont="1" applyBorder="1" applyAlignment="1">
      <alignment horizontal="center" vertical="center"/>
    </xf>
    <xf numFmtId="0" fontId="11" fillId="0" borderId="27" xfId="0" applyFont="1" applyBorder="1" applyAlignment="1">
      <alignment horizontal="justify" vertical="center" wrapText="1"/>
    </xf>
    <xf numFmtId="9" fontId="0" fillId="0" borderId="0" xfId="1" applyFont="1"/>
    <xf numFmtId="9" fontId="0" fillId="0" borderId="0" xfId="1" applyNumberFormat="1" applyFont="1"/>
    <xf numFmtId="9" fontId="3" fillId="0" borderId="20" xfId="1" applyNumberFormat="1" applyFont="1" applyBorder="1" applyAlignment="1">
      <alignment horizontal="center" vertical="center" wrapText="1"/>
    </xf>
    <xf numFmtId="0" fontId="11" fillId="0" borderId="6" xfId="0" applyFont="1" applyBorder="1" applyAlignment="1">
      <alignment horizontal="justify" vertical="center" wrapText="1"/>
    </xf>
    <xf numFmtId="0" fontId="4" fillId="0" borderId="17" xfId="0" quotePrefix="1" applyFont="1" applyBorder="1" applyAlignment="1">
      <alignment horizontal="center" vertical="center"/>
    </xf>
    <xf numFmtId="0" fontId="4" fillId="0" borderId="18" xfId="0" quotePrefix="1" applyFont="1" applyBorder="1" applyAlignment="1">
      <alignment horizontal="center" vertical="center"/>
    </xf>
    <xf numFmtId="0" fontId="11" fillId="12" borderId="6" xfId="0" applyFont="1" applyFill="1" applyBorder="1" applyAlignment="1">
      <alignment horizontal="justify" vertical="center" wrapText="1"/>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3" fillId="7" borderId="4" xfId="0" applyFont="1" applyFill="1" applyBorder="1" applyAlignment="1">
      <alignment horizontal="left" vertical="center"/>
    </xf>
    <xf numFmtId="0" fontId="3" fillId="8" borderId="2" xfId="0" applyFont="1" applyFill="1" applyBorder="1" applyAlignment="1">
      <alignment horizontal="left" vertical="center"/>
    </xf>
    <xf numFmtId="0" fontId="3" fillId="8" borderId="3" xfId="0" applyFont="1" applyFill="1" applyBorder="1" applyAlignment="1">
      <alignment horizontal="left" vertical="center"/>
    </xf>
    <xf numFmtId="0" fontId="3" fillId="8" borderId="4" xfId="0" applyFont="1" applyFill="1" applyBorder="1" applyAlignment="1">
      <alignment horizontal="left"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0" xfId="0" applyFont="1" applyBorder="1" applyAlignment="1">
      <alignment horizontal="left" vertical="center"/>
    </xf>
    <xf numFmtId="17" fontId="7" fillId="0" borderId="0" xfId="0" applyNumberFormat="1" applyFont="1" applyAlignment="1">
      <alignment horizontal="center"/>
    </xf>
    <xf numFmtId="0" fontId="7" fillId="0" borderId="0" xfId="0" applyFont="1" applyAlignment="1">
      <alignment horizont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cellXfs>
  <cellStyles count="2">
    <cellStyle name="Normal" xfId="0" builtinId="0"/>
    <cellStyle name="Porcentaje" xfId="1" builtinId="5"/>
  </cellStyles>
  <dxfs count="7">
    <dxf>
      <fill>
        <patternFill>
          <bgColor rgb="FF00B050"/>
        </patternFill>
      </fill>
    </dxf>
    <dxf>
      <fill>
        <patternFill>
          <bgColor rgb="FFFFFF00"/>
        </patternFill>
      </fill>
    </dxf>
    <dxf>
      <fill>
        <patternFill>
          <bgColor rgb="FFFF0000"/>
        </patternFill>
      </fill>
    </dxf>
    <dxf>
      <numFmt numFmtId="13" formatCode="0%"/>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020-ControlInterno\2018\065%20AUDITORIAS%20AL%20SISTEMA%20DE%20CONTROL%20INTERNO\INFORMES%20DE%20LEY\PAAC\Monitoreo%20II%20Trimestre%202018%20PA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MRC"/>
      <sheetName val="Resumen de cumplimiento"/>
      <sheetName val="5_Transparencia"/>
      <sheetName val="2_Estrat_Racionalización"/>
      <sheetName val="3_RC"/>
      <sheetName val="4_Atencion_ciudadano"/>
    </sheetNames>
    <sheetDataSet>
      <sheetData sheetId="0"/>
      <sheetData sheetId="1">
        <row r="4">
          <cell r="B4">
            <v>1</v>
          </cell>
        </row>
        <row r="8">
          <cell r="B8" t="str">
            <v>-</v>
          </cell>
        </row>
        <row r="10">
          <cell r="B10">
            <v>6</v>
          </cell>
        </row>
        <row r="11">
          <cell r="B11">
            <v>4</v>
          </cell>
        </row>
        <row r="12">
          <cell r="B12">
            <v>4</v>
          </cell>
        </row>
        <row r="18">
          <cell r="B18">
            <v>3</v>
          </cell>
        </row>
        <row r="19">
          <cell r="B19">
            <v>1</v>
          </cell>
        </row>
        <row r="22">
          <cell r="B22">
            <v>2</v>
          </cell>
        </row>
        <row r="23">
          <cell r="B23">
            <v>1</v>
          </cell>
          <cell r="C23">
            <v>0</v>
          </cell>
        </row>
        <row r="25">
          <cell r="B25">
            <v>1</v>
          </cell>
          <cell r="C25">
            <v>0</v>
          </cell>
        </row>
      </sheetData>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sleny Lopez Chaquea" refreshedDate="43511.720951504627" createdVersion="6" refreshedVersion="6" minRefreshableVersion="3" recordCount="20">
  <cacheSource type="worksheet">
    <worksheetSource ref="B3:F23" sheet="SIN COMBINAR"/>
  </cacheSource>
  <cacheFields count="5">
    <cacheField name="Componente" numFmtId="0">
      <sharedItems/>
    </cacheField>
    <cacheField name="Actividades Programadas" numFmtId="0">
      <sharedItems containsMixedTypes="1" containsNumber="1" containsInteger="1" minValue="0" maxValue="9"/>
    </cacheField>
    <cacheField name="Actividades Cumplidas" numFmtId="0">
      <sharedItems containsMixedTypes="1" containsNumber="1" minValue="0" maxValue="3.6"/>
    </cacheField>
    <cacheField name="% de Avance" numFmtId="9">
      <sharedItems containsBlank="1" containsMixedTypes="1" containsNumber="1" minValue="0" maxValue="1" count="16">
        <n v="1"/>
        <n v="0.7"/>
        <s v="_"/>
        <n v="0.05"/>
        <m/>
        <n v="0.6"/>
        <n v="0.5"/>
        <n v="0.75"/>
        <n v="0.625"/>
        <s v="-"/>
        <n v="0.66666666666666663"/>
        <n v="0.33333333333333331"/>
        <n v="0.22222222222222221"/>
        <n v="0"/>
        <n v="0.25" u="1"/>
        <n v="0.375" u="1"/>
      </sharedItems>
    </cacheField>
    <cacheField name="Observaciones"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
  <r>
    <s v="Subcomponente/proceso 1 - Política de Administración de Riesgos"/>
    <n v="1"/>
    <n v="1"/>
    <x v="0"/>
    <s v="Se efectuó el diseño de la estrategia para lograr mayor nivel de apropiación de la política de riesgos en los servidores públicos - Resolución 912 de 2016, de lo cual semanalmente por el correo institucional se recibe información.  En la Entidad no se ha comenzado la ejecución de los ciclos de la actividad de Inducción y Reinducción programada para la vigencia."/>
  </r>
  <r>
    <s v="Subcomponente/proceso 2 - Construcción del Mapa de Riesgos de Corrupción"/>
    <n v="1"/>
    <n v="0.7"/>
    <x v="1"/>
    <s v="Para la construcción del Mapa de Riesgos 2018, se revisó nuevamente la metodología establecida en la guía del Departamento Administrativo de la Función Pública, utilizando la matriz para el levantamiento de la información, se adelantaron las mesas de trabajo con los líderes y sus equipos de gerencia de los procesos Estratégicos, Misionales, de Apoyo y de Evaluación. Se revisaron los eventos de riesgos, las causas y controles, si el riesgo se materializo, para proceder a calificar nuevamente el riesgo. _x000a_A la fecha no se ha adelantado la revisión del contexto estratégico de la Entidad._x000a_Se evidenció la actualización y consolidación del Mapa de Riesgos de corrupción en coordinación con los líderes de cada  proceso. "/>
  </r>
  <r>
    <s v="Subcomponente/proceso 3 - Consulta y divulgación"/>
    <n v="0"/>
    <n v="0"/>
    <x v="2"/>
    <s v="El Mapa de Riesgos de Corrupción 2018 se socializo el día 19 de enero de 2018 y se publicó el 31 de enero de 2018, en la página web de la Entidad._x000a_Teniendo en cuenta que no se recibieron observaciones del Mapa de Riesgos de corrupción publicado no se realizaron ajustes y modificaciones al documento."/>
  </r>
  <r>
    <s v="Subcomponente/proceso 4 - Monitorio y revisión"/>
    <n v="2"/>
    <n v="0.1"/>
    <x v="3"/>
    <s v="No se recibieron notificaciones de ningún riesgo de corrupción materializado ni solicitud de ajuste a los mismos en el primer periodo del año; no obstante, de las 19 actas de Equipo de Gerencia de las Dependencia, generadas en la vigencia 2018 en ISOLUCION no se evidencia la verificación y análisis de los controles asociados a los Riesgos de corrupción, incumpliendo lo establecido en la Resolución 0912 de 2016 y la apropiación de la metodología de administración de riesgos en la Entidad. "/>
  </r>
  <r>
    <s v="Subcomponente/proceso 5 - Seguimiento"/>
    <n v="2"/>
    <n v="2"/>
    <x v="0"/>
    <s v="El seguimiento efectuado por la Oficina de Control Interno en el periodo enero- abril 2018 el cual se encuentra publicado en la pagina web de la Entidad."/>
  </r>
  <r>
    <s v=" Trámites a racionalizar"/>
    <s v="-"/>
    <s v="-"/>
    <x v="4"/>
    <s v="Ya se encuentra en aplicación el envío por correo certificado de las licencias solicitadas."/>
  </r>
  <r>
    <s v="Subcomponente/proceso 1 - Información de calidad y en lenguaje comprensible"/>
    <n v="6"/>
    <n v="3.6"/>
    <x v="5"/>
    <s v="Se realizó  análisis de las Peticiones, Quejas, Reclamos y Denuncias recibidas y se listaron las acciones para ser incluidas en el plan de mejoramiento lo cual esta publicado pagina web._x000a_Se encuentra publicado en la web el informe de seguimiento a la Gestión Institucional &quot;Como Vamos&quot;._x000a_No se evidencia la definición del responsable de la administración de sitio digital de la Entidad, quien realiza el seguimiento para que las áreas mantengan actualizada la información de la Entidad en la página web._x000a_Semanalmente se realiza una parrilla de publicación grafica en intranet, web y redes sociales, con lenguaje claro y comprensible que se han divulgado en los diferentes medios de difusión, con rotación permanente de la información._x000a_No se ha realizado promoción de canales de participación que ofrece la Entidad de acuerdo a la temática a tratar, ni se ha adelantado el plan de trabajo para audiencia publica de rendición de cuentas de la Entidad."/>
  </r>
  <r>
    <s v="Subcomponente/proceso 2 - Diálogo de doble vía con la ciudadanía y sus organizaciones"/>
    <n v="4"/>
    <n v="2"/>
    <x v="6"/>
    <s v="Semanalmente se realiza una parrilla de publicación grafica en intranet, web y redes sociales, con los temas de interés de las áreas y que son de impacto a los usuarios y a la ciudadanía, con aproximadamente 60 piezas que se han divulgado en los diferentes medios de difusión, con rotación permanente de la información, registrando respuesta a cada una de las personas que escriben en las redes sociales de la Entidad, respondiendo los requerimientos o direccionándolos a las dependencias correspondientes._x000a_No se ha realizado consulta a los ciudadanos a través de correo electrónico o llamadas, sobre la calidad y oportunidad de las respuestas remitidas por a las Peticiones, Quejas, Reclamos y/o Denuncias presentadas, ni foros ciudadanos participativos por proyectos, temas o servicios, foros virtuales, ferias de la gestión con pabellones temáticos, audiencias públicas participativas presenciales y virtuales, observatorios ciudadanos, mesas de diálogo regionales por temática y reuniones zonales."/>
  </r>
  <r>
    <s v="Subcomponente/proceso 3 - Incentivos para motivar la cultura de la rendición y petición de cuentas"/>
    <n v="4"/>
    <n v="3"/>
    <x v="7"/>
    <s v="A 31 de Marzo de 2018, se refleja un acumulado de 274 servidores públicos capacitados, según reporte del Sistema de Información Académica - SIA II,  (asistieron 301 servidores públicos de la Aeronáutica Civil, sin embargo, dado que algunos de ellos tomaron 2 o más capacitaciones, la participación neta es de 274  servidores públicos) en temas de fortalecimiento de la Gestión y la Eficiencia  institucional y Seguridad Operacional y de la Aviación Civil._x000a_En el primer trimestre 797 personas externas han sido capacitadas, según reporte  SIA II._x000a_Se evidenció el Plan de Bienestar Social, el cual fue revisado y aprobado por la Directora de Talento Humano y se encuentra publicado en la web, se llevo a cabo la asignación presupuestal a las  regionales y se viene participando en la organización de las olimpiadas Ministerio de Transporte._x000a__x000a_No se ha realizado el sondeo al ciudadano de la percepción del proceso de rendición de cuentas, por cuanto no se ha dado inicio a estas actividades."/>
  </r>
  <r>
    <s v="Subcomponente/proceso 4 - Evaluación y retroalimentación a la gestión institucional"/>
    <n v="4"/>
    <n v="2.5"/>
    <x v="8"/>
    <s v="No se encuentran Informes de realización de las actividades de retroalimentación a la gestión institucional._x000a_La evaluación del proceso de Rendición de Cuentas 2017 realizado por la Oficina de control Interno se encuentra publicado en la web."/>
  </r>
  <r>
    <s v="Subcomponente/proceso 1 - Estructura administrativa y Direccionamiento estratégico"/>
    <s v="-"/>
    <s v="-"/>
    <x v="9"/>
    <s v="El Grupo reporta que cuenta con un plan de acción para desarrollarlo en el 2018, no obstante no se encuentra publicado en la web."/>
  </r>
  <r>
    <s v="Subcomponente/proceso 2 - Fortalecimiento de los canales de atención"/>
    <n v="3"/>
    <n v="2"/>
    <x v="10"/>
    <s v="No se han adelantado las actividades del componente relacionadas con: Socialización del Autodiagnóstico a la Norma Técnica Colombiana 6047, evaluación de los canales de atención donde para  medir la efectividad y la  trazabilidad de los requerimientos de los ciudadanos y la actualización y  socialización de los protocolos de atención al ciudadano para garantizar la calidad del servicio, programadas para el primer trimestre 2018. "/>
  </r>
  <r>
    <s v="Subcomponente/proceso 3 - Talento Humano"/>
    <n v="1"/>
    <n v="0.5"/>
    <x v="6"/>
    <s v="Se encuentran en formulación de la estrategia de sensibilización a nivel nacional de los servidores públicos de la entidad para la prevención de faltas al estatuto disciplinario y de ejecución del cronograma de capacitación a los funcionarios de la entidad en cultura ciudadana y administración publica en el servicio al cliente. "/>
  </r>
  <r>
    <s v="Subcomponente/proceso 4 - Normativo y procedimental"/>
    <n v="3"/>
    <n v="1"/>
    <x v="11"/>
    <s v="Se evidencia el informe de análisis de las Peticiones, Quejas, Reclamos y Denuncias recibidas en el primer trimestre del año y se encuentra publicado en la web._x000a_No se evidencia avance en la formulación del procedimiento de trámite de las PQRSD ni en las campañas a los servidores públicos en la actualización normativa de atención al ciudadano."/>
  </r>
  <r>
    <s v="Subcomponente/proceso 5 - Relacionamiento con el ciudadano"/>
    <n v="1"/>
    <n v="0.7"/>
    <x v="1"/>
    <s v="No se ha realizado medición de la percepción de los ciudadanos con respecto a los servicios prestados."/>
  </r>
  <r>
    <s v="Subcomponente/proceso 1 - Lineamientos de Transparencia Activa"/>
    <n v="9"/>
    <n v="2"/>
    <x v="12"/>
    <s v="El Grupo de Comunicación y Prensa vigilan permanentemente que lo publicado en la pagina Web este acorde con la Política de Comunicación Institucional, no obstante no se cuenta con informe de verificación de actualización de la misma._x000a_No se evidencia seguimiento a Matriz de seguimiento GED antes Gobierno en Línea._x000a_Se encuentra en proceso de ejecución la actualización del inventario de información._x000a_La Dirección de Talento Humano ha realizado seguimiento permanente al grado de actualización del SIGEP y campañas de sensibilización para la actualización de la declaración de Bienes y Rentas vigencia 2017._x000a_No se reporta el nivel de actualización de los Tramites en el SUIT._x000a_Se verifica documento de cumplimiento de lineamientos de usabilidad del sitio web. El cual, se tiene en cuenta cuando se crean nuevas opciones o secciones en el sitio web."/>
  </r>
  <r>
    <s v="Subcomponente/proceso 2 - Lineamientos de Transparencia Pasiva"/>
    <n v="2"/>
    <n v="0"/>
    <x v="13"/>
    <s v="No se encuentra soportes de la ejecución de la implementación de campañas institucionales  en redes sociales y la página WEB sobre la obligación, medios y costos (si los hubiere) para responder a las solicitudes de información, ni tabulación de las encuestas de satisfacción sobre el contenido y oportunidad de las respuestas a las solicitudes de información"/>
  </r>
  <r>
    <s v="Subcomponente/proceso 3 - Elaboración de los Instrumentos de Gestión de la Información"/>
    <n v="1"/>
    <n v="0"/>
    <x v="13"/>
    <s v="Esta actividad depende la actualización inventario de información la cual se encuentra en desarrollo."/>
  </r>
  <r>
    <s v="Subcomponente/proceso 4 - Criterio Diferencial de Accesibilidad"/>
    <n v="2"/>
    <n v="1"/>
    <x v="6"/>
    <s v="La Dirección de Informática reporta que la página cumple con los criterios de accesibilidad web, cuenta con las opciones de cambio de fuente en el sitio web y de contraste y espacio para utilizar lenguaje de señas, para personas con discapacidad auditiva."/>
  </r>
  <r>
    <s v="Subcomponente/proceso 5 - Monitoreo del Acceso a la Información Pública"/>
    <n v="1"/>
    <n v="0"/>
    <x v="13"/>
    <s v="Se evidenció Informe de Peticiones, Quejas, Reclamos, Sugerencias y Denuncias  “PQRSD”, publicado en la página web, en donde se observa que no se realizó traslado de PQRSD a otras institucion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0" firstHeaderRow="1" firstDataRow="1" firstDataCol="1"/>
  <pivotFields count="5">
    <pivotField showAll="0"/>
    <pivotField showAll="0"/>
    <pivotField showAll="0"/>
    <pivotField axis="axisRow" dataField="1" showAll="0">
      <items count="17">
        <item x="13"/>
        <item m="1" x="14"/>
        <item x="11"/>
        <item m="1" x="15"/>
        <item x="6"/>
        <item x="5"/>
        <item x="10"/>
        <item x="0"/>
        <item h="1" x="4"/>
        <item h="1" x="1"/>
        <item h="1" x="2"/>
        <item h="1" x="3"/>
        <item h="1" x="7"/>
        <item h="1" x="8"/>
        <item h="1" x="9"/>
        <item h="1" x="12"/>
        <item t="default"/>
      </items>
    </pivotField>
    <pivotField showAll="0"/>
  </pivotFields>
  <rowFields count="1">
    <field x="3"/>
  </rowFields>
  <rowItems count="7">
    <i>
      <x/>
    </i>
    <i>
      <x v="2"/>
    </i>
    <i>
      <x v="4"/>
    </i>
    <i>
      <x v="5"/>
    </i>
    <i>
      <x v="6"/>
    </i>
    <i>
      <x v="7"/>
    </i>
    <i t="grand">
      <x/>
    </i>
  </rowItems>
  <colItems count="1">
    <i/>
  </colItems>
  <dataFields count="1">
    <dataField name="Cuenta de % de Avance" fld="3" subtotal="count" baseField="0" baseItem="0"/>
  </dataFields>
  <formats count="1">
    <format dxfId="3">
      <pivotArea dataOnly="0" labelOnly="1" fieldPosition="0">
        <references count="1">
          <reference field="3"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abSelected="1" zoomScaleNormal="100" workbookViewId="0">
      <selection activeCell="E34" sqref="E34"/>
    </sheetView>
  </sheetViews>
  <sheetFormatPr baseColWidth="10" defaultRowHeight="15" x14ac:dyDescent="0.25"/>
  <cols>
    <col min="1" max="1" width="85.28515625" style="35" customWidth="1"/>
    <col min="2" max="3" width="16.140625" customWidth="1"/>
    <col min="4" max="4" width="11.5703125" style="75" customWidth="1"/>
    <col min="5" max="5" width="68.7109375" customWidth="1"/>
  </cols>
  <sheetData>
    <row r="1" spans="1:5" ht="20.25" x14ac:dyDescent="0.25">
      <c r="A1" s="106" t="s">
        <v>0</v>
      </c>
      <c r="B1" s="106"/>
      <c r="C1" s="106"/>
      <c r="D1" s="106"/>
      <c r="E1" s="106"/>
    </row>
    <row r="2" spans="1:5" ht="15.75" x14ac:dyDescent="0.25">
      <c r="A2" s="28"/>
      <c r="B2" s="1"/>
      <c r="C2" s="1"/>
      <c r="D2" s="59"/>
      <c r="E2" s="2"/>
    </row>
    <row r="3" spans="1:5" ht="15.75" x14ac:dyDescent="0.25">
      <c r="A3" s="29" t="s">
        <v>1</v>
      </c>
      <c r="B3" s="1"/>
      <c r="C3" s="1"/>
      <c r="D3" s="60"/>
      <c r="E3" s="3"/>
    </row>
    <row r="4" spans="1:5" ht="15.75" x14ac:dyDescent="0.25">
      <c r="A4" s="29" t="s">
        <v>72</v>
      </c>
      <c r="B4" s="1"/>
      <c r="C4" s="1"/>
      <c r="D4" s="60"/>
      <c r="E4" s="4"/>
    </row>
    <row r="5" spans="1:5" ht="15.75" x14ac:dyDescent="0.25">
      <c r="A5" s="30"/>
      <c r="B5" s="1"/>
      <c r="C5" s="1"/>
      <c r="D5" s="60"/>
      <c r="E5" s="3"/>
    </row>
    <row r="6" spans="1:5" ht="20.25" x14ac:dyDescent="0.25">
      <c r="A6" s="107" t="s">
        <v>73</v>
      </c>
      <c r="B6" s="107"/>
      <c r="C6" s="107"/>
      <c r="D6" s="107"/>
      <c r="E6" s="107"/>
    </row>
    <row r="7" spans="1:5" ht="15.75" x14ac:dyDescent="0.25">
      <c r="A7" s="108" t="s">
        <v>2</v>
      </c>
      <c r="B7" s="108"/>
      <c r="C7" s="109" t="s">
        <v>74</v>
      </c>
      <c r="D7" s="110"/>
      <c r="E7" s="110"/>
    </row>
    <row r="8" spans="1:5" ht="16.5" thickBot="1" x14ac:dyDescent="0.3">
      <c r="A8" s="29"/>
      <c r="B8" s="1"/>
      <c r="C8" s="5"/>
      <c r="D8" s="61"/>
      <c r="E8" s="6"/>
    </row>
    <row r="9" spans="1:5" ht="32.25" thickBot="1" x14ac:dyDescent="0.3">
      <c r="A9" s="7" t="s">
        <v>3</v>
      </c>
      <c r="B9" s="7" t="s">
        <v>4</v>
      </c>
      <c r="C9" s="7" t="s">
        <v>5</v>
      </c>
      <c r="D9" s="62" t="s">
        <v>6</v>
      </c>
      <c r="E9" s="7" t="s">
        <v>7</v>
      </c>
    </row>
    <row r="10" spans="1:5" ht="16.5" thickBot="1" x14ac:dyDescent="0.3">
      <c r="A10" s="111" t="s">
        <v>8</v>
      </c>
      <c r="B10" s="112"/>
      <c r="C10" s="112"/>
      <c r="D10" s="112"/>
      <c r="E10" s="113"/>
    </row>
    <row r="11" spans="1:5" ht="25.5" x14ac:dyDescent="0.25">
      <c r="A11" s="31" t="s">
        <v>9</v>
      </c>
      <c r="B11" s="45">
        <v>0</v>
      </c>
      <c r="C11" s="46">
        <v>0</v>
      </c>
      <c r="D11" s="63" t="s">
        <v>70</v>
      </c>
      <c r="E11" s="9" t="s">
        <v>75</v>
      </c>
    </row>
    <row r="12" spans="1:5" ht="63.75" x14ac:dyDescent="0.25">
      <c r="A12" s="14" t="s">
        <v>10</v>
      </c>
      <c r="B12" s="47">
        <f>+'[1]Resumen de cumplimiento'!B4</f>
        <v>1</v>
      </c>
      <c r="C12" s="48">
        <v>1</v>
      </c>
      <c r="D12" s="64">
        <f t="shared" ref="D12:D24" si="0">C12/B12</f>
        <v>1</v>
      </c>
      <c r="E12" s="9" t="s">
        <v>76</v>
      </c>
    </row>
    <row r="13" spans="1:5" ht="51" x14ac:dyDescent="0.25">
      <c r="A13" s="14" t="s">
        <v>11</v>
      </c>
      <c r="B13" s="47">
        <v>4</v>
      </c>
      <c r="C13" s="48">
        <v>4</v>
      </c>
      <c r="D13" s="64">
        <f t="shared" si="0"/>
        <v>1</v>
      </c>
      <c r="E13" s="10" t="s">
        <v>77</v>
      </c>
    </row>
    <row r="14" spans="1:5" ht="63.75" x14ac:dyDescent="0.25">
      <c r="A14" s="14" t="s">
        <v>12</v>
      </c>
      <c r="B14" s="47">
        <v>1</v>
      </c>
      <c r="C14" s="48">
        <v>0.3</v>
      </c>
      <c r="D14" s="64">
        <f t="shared" si="0"/>
        <v>0.3</v>
      </c>
      <c r="E14" s="10" t="s">
        <v>78</v>
      </c>
    </row>
    <row r="15" spans="1:5" ht="39" thickBot="1" x14ac:dyDescent="0.3">
      <c r="A15" s="32" t="s">
        <v>13</v>
      </c>
      <c r="B15" s="49">
        <v>1</v>
      </c>
      <c r="C15" s="50">
        <v>1</v>
      </c>
      <c r="D15" s="64">
        <f t="shared" si="0"/>
        <v>1</v>
      </c>
      <c r="E15" s="9" t="s">
        <v>79</v>
      </c>
    </row>
    <row r="16" spans="1:5" ht="16.5" thickBot="1" x14ac:dyDescent="0.3">
      <c r="A16" s="114" t="s">
        <v>39</v>
      </c>
      <c r="B16" s="115"/>
      <c r="C16" s="115"/>
      <c r="D16" s="115"/>
      <c r="E16" s="116"/>
    </row>
    <row r="17" spans="1:5" ht="39" thickBot="1" x14ac:dyDescent="0.3">
      <c r="A17" s="15" t="s">
        <v>14</v>
      </c>
      <c r="B17" s="8">
        <v>18</v>
      </c>
      <c r="C17" s="8">
        <v>18</v>
      </c>
      <c r="D17" s="64">
        <f t="shared" si="0"/>
        <v>1</v>
      </c>
      <c r="E17" s="9" t="s">
        <v>80</v>
      </c>
    </row>
    <row r="18" spans="1:5" ht="16.5" thickBot="1" x14ac:dyDescent="0.3">
      <c r="A18" s="97" t="s">
        <v>15</v>
      </c>
      <c r="B18" s="98"/>
      <c r="C18" s="98"/>
      <c r="D18" s="98"/>
      <c r="E18" s="99"/>
    </row>
    <row r="19" spans="1:5" ht="180" customHeight="1" x14ac:dyDescent="0.25">
      <c r="A19" s="11" t="s">
        <v>16</v>
      </c>
      <c r="B19" s="51">
        <f>+'[1]Resumen de cumplimiento'!B10</f>
        <v>6</v>
      </c>
      <c r="C19" s="52">
        <v>2</v>
      </c>
      <c r="D19" s="65">
        <f t="shared" si="0"/>
        <v>0.33333333333333331</v>
      </c>
      <c r="E19" s="36" t="s">
        <v>81</v>
      </c>
    </row>
    <row r="20" spans="1:5" ht="226.5" customHeight="1" x14ac:dyDescent="0.25">
      <c r="A20" s="12" t="s">
        <v>17</v>
      </c>
      <c r="B20" s="53">
        <f>+'[1]Resumen de cumplimiento'!B11</f>
        <v>4</v>
      </c>
      <c r="C20" s="54">
        <v>2.6</v>
      </c>
      <c r="D20" s="66">
        <f t="shared" si="0"/>
        <v>0.65</v>
      </c>
      <c r="E20" s="93" t="s">
        <v>82</v>
      </c>
    </row>
    <row r="21" spans="1:5" ht="280.5" x14ac:dyDescent="0.25">
      <c r="A21" s="12" t="s">
        <v>18</v>
      </c>
      <c r="B21" s="53">
        <f>+'[1]Resumen de cumplimiento'!B12</f>
        <v>4</v>
      </c>
      <c r="C21" s="54">
        <v>3</v>
      </c>
      <c r="D21" s="66">
        <f t="shared" si="0"/>
        <v>0.75</v>
      </c>
      <c r="E21" s="93" t="s">
        <v>83</v>
      </c>
    </row>
    <row r="22" spans="1:5" ht="39" thickBot="1" x14ac:dyDescent="0.3">
      <c r="A22" s="11" t="s">
        <v>19</v>
      </c>
      <c r="B22" s="55">
        <v>3</v>
      </c>
      <c r="C22" s="56">
        <v>2</v>
      </c>
      <c r="D22" s="66">
        <f t="shared" si="0"/>
        <v>0.66666666666666663</v>
      </c>
      <c r="E22" s="93" t="s">
        <v>84</v>
      </c>
    </row>
    <row r="23" spans="1:5" ht="16.5" thickBot="1" x14ac:dyDescent="0.3">
      <c r="A23" s="100" t="s">
        <v>20</v>
      </c>
      <c r="B23" s="101"/>
      <c r="C23" s="101"/>
      <c r="D23" s="101"/>
      <c r="E23" s="102"/>
    </row>
    <row r="24" spans="1:5" ht="204" x14ac:dyDescent="0.25">
      <c r="A24" s="13" t="s">
        <v>21</v>
      </c>
      <c r="B24" s="45">
        <v>3</v>
      </c>
      <c r="C24" s="46">
        <v>2</v>
      </c>
      <c r="D24" s="66">
        <f t="shared" si="0"/>
        <v>0.66666666666666663</v>
      </c>
      <c r="E24" s="36" t="s">
        <v>85</v>
      </c>
    </row>
    <row r="25" spans="1:5" ht="75" customHeight="1" x14ac:dyDescent="0.25">
      <c r="A25" s="14" t="s">
        <v>22</v>
      </c>
      <c r="B25" s="47">
        <v>2</v>
      </c>
      <c r="C25" s="48">
        <v>1</v>
      </c>
      <c r="D25" s="68">
        <f t="shared" ref="D25:D34" si="1">+C25/B25</f>
        <v>0.5</v>
      </c>
      <c r="E25" s="93" t="s">
        <v>86</v>
      </c>
    </row>
    <row r="26" spans="1:5" ht="38.25" x14ac:dyDescent="0.25">
      <c r="A26" s="14" t="s">
        <v>23</v>
      </c>
      <c r="B26" s="94" t="s">
        <v>70</v>
      </c>
      <c r="C26" s="95" t="s">
        <v>70</v>
      </c>
      <c r="D26" s="63" t="s">
        <v>70</v>
      </c>
      <c r="E26" s="96" t="s">
        <v>89</v>
      </c>
    </row>
    <row r="27" spans="1:5" ht="83.25" customHeight="1" x14ac:dyDescent="0.25">
      <c r="A27" s="14" t="s">
        <v>24</v>
      </c>
      <c r="B27" s="47">
        <f>+'[1]Resumen de cumplimiento'!B18</f>
        <v>3</v>
      </c>
      <c r="C27" s="48">
        <v>0</v>
      </c>
      <c r="D27" s="68">
        <f t="shared" si="1"/>
        <v>0</v>
      </c>
      <c r="E27" s="93" t="s">
        <v>90</v>
      </c>
    </row>
    <row r="28" spans="1:5" ht="39" thickBot="1" x14ac:dyDescent="0.3">
      <c r="A28" s="13" t="s">
        <v>25</v>
      </c>
      <c r="B28" s="49">
        <f>+'[1]Resumen de cumplimiento'!B19</f>
        <v>1</v>
      </c>
      <c r="C28" s="50">
        <v>1</v>
      </c>
      <c r="D28" s="69">
        <f t="shared" si="1"/>
        <v>1</v>
      </c>
      <c r="E28" s="36" t="s">
        <v>91</v>
      </c>
    </row>
    <row r="29" spans="1:5" ht="16.5" thickBot="1" x14ac:dyDescent="0.3">
      <c r="A29" s="103" t="s">
        <v>26</v>
      </c>
      <c r="B29" s="104"/>
      <c r="C29" s="104"/>
      <c r="D29" s="104"/>
      <c r="E29" s="105"/>
    </row>
    <row r="30" spans="1:5" ht="357" x14ac:dyDescent="0.25">
      <c r="A30" s="15" t="s">
        <v>27</v>
      </c>
      <c r="B30" s="45">
        <v>9</v>
      </c>
      <c r="C30" s="46">
        <v>1.6</v>
      </c>
      <c r="D30" s="67">
        <f>+C30/B30</f>
        <v>0.17777777777777778</v>
      </c>
      <c r="E30" s="36" t="s">
        <v>92</v>
      </c>
    </row>
    <row r="31" spans="1:5" ht="76.5" x14ac:dyDescent="0.25">
      <c r="A31" s="14" t="s">
        <v>28</v>
      </c>
      <c r="B31" s="47">
        <f>+'[1]Resumen de cumplimiento'!B22</f>
        <v>2</v>
      </c>
      <c r="C31" s="48">
        <v>0</v>
      </c>
      <c r="D31" s="70">
        <f t="shared" si="1"/>
        <v>0</v>
      </c>
      <c r="E31" s="93" t="s">
        <v>93</v>
      </c>
    </row>
    <row r="32" spans="1:5" ht="30" x14ac:dyDescent="0.25">
      <c r="A32" s="14" t="s">
        <v>29</v>
      </c>
      <c r="B32" s="47">
        <f>+'[1]Resumen de cumplimiento'!B23</f>
        <v>1</v>
      </c>
      <c r="C32" s="48">
        <f>+'[1]Resumen de cumplimiento'!C23</f>
        <v>0</v>
      </c>
      <c r="D32" s="68">
        <f t="shared" si="1"/>
        <v>0</v>
      </c>
      <c r="E32" s="93" t="s">
        <v>87</v>
      </c>
    </row>
    <row r="33" spans="1:5" ht="25.5" x14ac:dyDescent="0.25">
      <c r="A33" s="16" t="s">
        <v>30</v>
      </c>
      <c r="B33" s="47" t="s">
        <v>70</v>
      </c>
      <c r="C33" s="48" t="s">
        <v>70</v>
      </c>
      <c r="D33" s="68"/>
      <c r="E33" s="93" t="s">
        <v>94</v>
      </c>
    </row>
    <row r="34" spans="1:5" ht="39" thickBot="1" x14ac:dyDescent="0.3">
      <c r="A34" s="17" t="s">
        <v>31</v>
      </c>
      <c r="B34" s="49">
        <f>+'[1]Resumen de cumplimiento'!B25</f>
        <v>1</v>
      </c>
      <c r="C34" s="50">
        <f>+'[1]Resumen de cumplimiento'!C25</f>
        <v>0</v>
      </c>
      <c r="D34" s="69">
        <f t="shared" si="1"/>
        <v>0</v>
      </c>
      <c r="E34" s="93" t="s">
        <v>88</v>
      </c>
    </row>
    <row r="35" spans="1:5" ht="16.5" thickBot="1" x14ac:dyDescent="0.3">
      <c r="A35" s="33"/>
      <c r="B35" s="1"/>
      <c r="C35" s="1"/>
      <c r="D35" s="60"/>
      <c r="E35" s="18"/>
    </row>
    <row r="36" spans="1:5" ht="15.75" thickBot="1" x14ac:dyDescent="0.3">
      <c r="A36" s="34"/>
      <c r="B36" s="19" t="s">
        <v>32</v>
      </c>
      <c r="C36" s="20"/>
      <c r="D36" s="71"/>
      <c r="E36" s="21"/>
    </row>
    <row r="37" spans="1:5" ht="15.75" thickBot="1" x14ac:dyDescent="0.3">
      <c r="A37" s="34"/>
      <c r="B37" s="22" t="s">
        <v>33</v>
      </c>
      <c r="C37" s="23" t="s">
        <v>34</v>
      </c>
      <c r="D37" s="72"/>
      <c r="E37" s="21"/>
    </row>
    <row r="38" spans="1:5" ht="15.75" thickBot="1" x14ac:dyDescent="0.3">
      <c r="A38" s="34"/>
      <c r="B38" s="24" t="s">
        <v>35</v>
      </c>
      <c r="C38" s="25" t="s">
        <v>36</v>
      </c>
      <c r="D38" s="73"/>
      <c r="E38" s="21"/>
    </row>
    <row r="39" spans="1:5" ht="15.75" thickBot="1" x14ac:dyDescent="0.3">
      <c r="A39" s="34"/>
      <c r="B39" s="26" t="s">
        <v>37</v>
      </c>
      <c r="C39" s="27" t="s">
        <v>38</v>
      </c>
      <c r="D39" s="74"/>
      <c r="E39" s="21"/>
    </row>
  </sheetData>
  <mergeCells count="9">
    <mergeCell ref="A18:E18"/>
    <mergeCell ref="A23:E23"/>
    <mergeCell ref="A29:E29"/>
    <mergeCell ref="A1:E1"/>
    <mergeCell ref="A6:E6"/>
    <mergeCell ref="A7:B7"/>
    <mergeCell ref="C7:E7"/>
    <mergeCell ref="A10:E10"/>
    <mergeCell ref="A16:E16"/>
  </mergeCells>
  <conditionalFormatting sqref="D30:D34 D11:D15 D17 D19:D22 D24:D28">
    <cfRule type="cellIs" dxfId="6" priority="1" operator="between">
      <formula>0</formula>
      <formula>0.5999</formula>
    </cfRule>
    <cfRule type="cellIs" dxfId="5" priority="2" operator="between">
      <formula>0.6</formula>
      <formula>0.7999</formula>
    </cfRule>
    <cfRule type="cellIs" dxfId="4" priority="3" operator="between">
      <formula>0.8</formula>
      <formula>1</formula>
    </cfRule>
  </conditionalFormatting>
  <pageMargins left="0.70866141732283472" right="0.70866141732283472" top="0.74803149606299213" bottom="0.74803149606299213" header="0.31496062992125984" footer="0.31496062992125984"/>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0"/>
  <sheetViews>
    <sheetView workbookViewId="0">
      <selection activeCell="A5" sqref="A5"/>
    </sheetView>
  </sheetViews>
  <sheetFormatPr baseColWidth="10" defaultRowHeight="15" x14ac:dyDescent="0.25"/>
  <cols>
    <col min="1" max="1" width="17.5703125" bestFit="1" customWidth="1"/>
    <col min="2" max="2" width="21.85546875" bestFit="1" customWidth="1"/>
  </cols>
  <sheetData>
    <row r="3" spans="1:2" x14ac:dyDescent="0.25">
      <c r="A3" s="37" t="s">
        <v>41</v>
      </c>
      <c r="B3" t="s">
        <v>43</v>
      </c>
    </row>
    <row r="4" spans="1:2" x14ac:dyDescent="0.25">
      <c r="A4" s="39">
        <v>0</v>
      </c>
      <c r="B4" s="58">
        <v>3</v>
      </c>
    </row>
    <row r="5" spans="1:2" x14ac:dyDescent="0.25">
      <c r="A5" s="39">
        <v>0.33333333333333331</v>
      </c>
      <c r="B5" s="58">
        <v>1</v>
      </c>
    </row>
    <row r="6" spans="1:2" x14ac:dyDescent="0.25">
      <c r="A6" s="39">
        <v>0.5</v>
      </c>
      <c r="B6" s="58">
        <v>3</v>
      </c>
    </row>
    <row r="7" spans="1:2" x14ac:dyDescent="0.25">
      <c r="A7" s="39">
        <v>0.6</v>
      </c>
      <c r="B7" s="58">
        <v>1</v>
      </c>
    </row>
    <row r="8" spans="1:2" x14ac:dyDescent="0.25">
      <c r="A8" s="39">
        <v>0.66666666666666663</v>
      </c>
      <c r="B8" s="58">
        <v>1</v>
      </c>
    </row>
    <row r="9" spans="1:2" x14ac:dyDescent="0.25">
      <c r="A9" s="39">
        <v>1</v>
      </c>
      <c r="B9" s="58">
        <v>2</v>
      </c>
    </row>
    <row r="10" spans="1:2" x14ac:dyDescent="0.25">
      <c r="A10" s="38" t="s">
        <v>42</v>
      </c>
      <c r="B10" s="58">
        <v>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4"/>
  <sheetViews>
    <sheetView topLeftCell="A17" workbookViewId="0">
      <selection activeCell="D24" sqref="D24"/>
    </sheetView>
  </sheetViews>
  <sheetFormatPr baseColWidth="10" defaultRowHeight="15" x14ac:dyDescent="0.25"/>
  <cols>
    <col min="2" max="2" width="42.7109375" customWidth="1"/>
    <col min="3" max="3" width="27" customWidth="1"/>
    <col min="4" max="4" width="24" customWidth="1"/>
    <col min="5" max="5" width="20.5703125" customWidth="1"/>
    <col min="6" max="6" width="27.28515625" customWidth="1"/>
  </cols>
  <sheetData>
    <row r="3" spans="2:6" ht="31.5" x14ac:dyDescent="0.25">
      <c r="B3" s="78" t="s">
        <v>3</v>
      </c>
      <c r="C3" s="78" t="s">
        <v>4</v>
      </c>
      <c r="D3" s="78" t="s">
        <v>5</v>
      </c>
      <c r="E3" s="79" t="s">
        <v>6</v>
      </c>
      <c r="F3" s="78" t="s">
        <v>7</v>
      </c>
    </row>
    <row r="4" spans="2:6" ht="33" customHeight="1" x14ac:dyDescent="0.25">
      <c r="B4" s="80" t="s">
        <v>9</v>
      </c>
      <c r="C4" s="81">
        <f>SEGUIMIENTO!B11</f>
        <v>0</v>
      </c>
      <c r="D4" s="81">
        <f>SEGUIMIENTO!C11</f>
        <v>0</v>
      </c>
      <c r="E4" s="79" t="str">
        <f>SEGUIMIENTO!D11</f>
        <v>-</v>
      </c>
      <c r="F4" s="82" t="s">
        <v>67</v>
      </c>
    </row>
    <row r="5" spans="2:6" ht="39" customHeight="1" x14ac:dyDescent="0.25">
      <c r="B5" s="83" t="s">
        <v>10</v>
      </c>
      <c r="C5" s="81">
        <f>SEGUIMIENTO!B12</f>
        <v>1</v>
      </c>
      <c r="D5" s="81">
        <f>SEGUIMIENTO!C12</f>
        <v>1</v>
      </c>
      <c r="E5" s="79">
        <f>SEGUIMIENTO!D12</f>
        <v>1</v>
      </c>
      <c r="F5" s="82" t="s">
        <v>49</v>
      </c>
    </row>
    <row r="6" spans="2:6" ht="60" customHeight="1" x14ac:dyDescent="0.25">
      <c r="B6" s="83" t="s">
        <v>11</v>
      </c>
      <c r="C6" s="81">
        <f>SEGUIMIENTO!B13</f>
        <v>4</v>
      </c>
      <c r="D6" s="81">
        <f>SEGUIMIENTO!C13</f>
        <v>4</v>
      </c>
      <c r="E6" s="79">
        <f>SEGUIMIENTO!D13</f>
        <v>1</v>
      </c>
      <c r="F6" s="82" t="s">
        <v>50</v>
      </c>
    </row>
    <row r="7" spans="2:6" ht="38.25" customHeight="1" x14ac:dyDescent="0.25">
      <c r="B7" s="83" t="s">
        <v>12</v>
      </c>
      <c r="C7" s="81">
        <f>SEGUIMIENTO!B14</f>
        <v>1</v>
      </c>
      <c r="D7" s="81">
        <f>SEGUIMIENTO!C14</f>
        <v>0.3</v>
      </c>
      <c r="E7" s="79">
        <f>SEGUIMIENTO!D14</f>
        <v>0.3</v>
      </c>
      <c r="F7" s="82" t="s">
        <v>60</v>
      </c>
    </row>
    <row r="8" spans="2:6" ht="43.5" customHeight="1" x14ac:dyDescent="0.25">
      <c r="B8" s="84" t="s">
        <v>13</v>
      </c>
      <c r="C8" s="81">
        <f>SEGUIMIENTO!B15</f>
        <v>1</v>
      </c>
      <c r="D8" s="81">
        <f>SEGUIMIENTO!C15</f>
        <v>1</v>
      </c>
      <c r="E8" s="79">
        <f>SEGUIMIENTO!D15</f>
        <v>1</v>
      </c>
      <c r="F8" s="82" t="s">
        <v>51</v>
      </c>
    </row>
    <row r="9" spans="2:6" ht="33.75" customHeight="1" x14ac:dyDescent="0.25">
      <c r="B9" s="85" t="s">
        <v>14</v>
      </c>
      <c r="C9" s="81" t="str">
        <f>+'[1]Resumen de cumplimiento'!$B$8</f>
        <v>-</v>
      </c>
      <c r="D9" s="81" t="str">
        <f>+'[1]Resumen de cumplimiento'!$B$8</f>
        <v>-</v>
      </c>
      <c r="E9" s="79"/>
      <c r="F9" s="82" t="s">
        <v>52</v>
      </c>
    </row>
    <row r="10" spans="2:6" ht="48.75" customHeight="1" x14ac:dyDescent="0.25">
      <c r="B10" s="86" t="s">
        <v>16</v>
      </c>
      <c r="C10" s="87">
        <f>SEGUIMIENTO!B19</f>
        <v>6</v>
      </c>
      <c r="D10" s="87">
        <f>SEGUIMIENTO!C19</f>
        <v>2</v>
      </c>
      <c r="E10" s="88">
        <f>SEGUIMIENTO!D19</f>
        <v>0.33333333333333331</v>
      </c>
      <c r="F10" s="89" t="s">
        <v>66</v>
      </c>
    </row>
    <row r="11" spans="2:6" ht="52.5" customHeight="1" x14ac:dyDescent="0.25">
      <c r="B11" s="86" t="s">
        <v>17</v>
      </c>
      <c r="C11" s="87">
        <f>SEGUIMIENTO!B20</f>
        <v>4</v>
      </c>
      <c r="D11" s="87">
        <f>SEGUIMIENTO!C20</f>
        <v>2.6</v>
      </c>
      <c r="E11" s="88">
        <f>SEGUIMIENTO!D20</f>
        <v>0.65</v>
      </c>
      <c r="F11" s="82" t="s">
        <v>61</v>
      </c>
    </row>
    <row r="12" spans="2:6" ht="86.25" customHeight="1" x14ac:dyDescent="0.25">
      <c r="B12" s="86" t="s">
        <v>18</v>
      </c>
      <c r="C12" s="87">
        <f>SEGUIMIENTO!B21</f>
        <v>4</v>
      </c>
      <c r="D12" s="87">
        <f>SEGUIMIENTO!C21</f>
        <v>3</v>
      </c>
      <c r="E12" s="88">
        <f>SEGUIMIENTO!D21</f>
        <v>0.75</v>
      </c>
      <c r="F12" s="82" t="s">
        <v>62</v>
      </c>
    </row>
    <row r="13" spans="2:6" ht="72" customHeight="1" x14ac:dyDescent="0.25">
      <c r="B13" s="86" t="s">
        <v>19</v>
      </c>
      <c r="C13" s="87">
        <f>SEGUIMIENTO!B22</f>
        <v>3</v>
      </c>
      <c r="D13" s="87">
        <f>SEGUIMIENTO!C22</f>
        <v>2</v>
      </c>
      <c r="E13" s="88">
        <f>SEGUIMIENTO!D22</f>
        <v>0.66666666666666663</v>
      </c>
      <c r="F13" s="82" t="s">
        <v>53</v>
      </c>
    </row>
    <row r="14" spans="2:6" ht="53.25" customHeight="1" x14ac:dyDescent="0.25">
      <c r="B14" s="83" t="s">
        <v>21</v>
      </c>
      <c r="C14" s="81">
        <f>SEGUIMIENTO!B24</f>
        <v>3</v>
      </c>
      <c r="D14" s="81">
        <f>SEGUIMIENTO!C24</f>
        <v>2</v>
      </c>
      <c r="E14" s="76">
        <f>SEGUIMIENTO!D24</f>
        <v>0.66666666666666663</v>
      </c>
      <c r="F14" s="82" t="s">
        <v>63</v>
      </c>
    </row>
    <row r="15" spans="2:6" ht="73.5" customHeight="1" x14ac:dyDescent="0.25">
      <c r="B15" s="83" t="s">
        <v>22</v>
      </c>
      <c r="C15" s="81">
        <f>SEGUIMIENTO!B25</f>
        <v>2</v>
      </c>
      <c r="D15" s="81">
        <f>SEGUIMIENTO!C25</f>
        <v>1</v>
      </c>
      <c r="E15" s="76">
        <f>SEGUIMIENTO!D25</f>
        <v>0.5</v>
      </c>
      <c r="F15" s="82" t="s">
        <v>64</v>
      </c>
    </row>
    <row r="16" spans="2:6" ht="48.75" customHeight="1" x14ac:dyDescent="0.25">
      <c r="B16" s="83" t="s">
        <v>23</v>
      </c>
      <c r="C16" s="81" t="str">
        <f>SEGUIMIENTO!B26</f>
        <v>-</v>
      </c>
      <c r="D16" s="81" t="str">
        <f>SEGUIMIENTO!C26</f>
        <v>-</v>
      </c>
      <c r="E16" s="76" t="str">
        <f>SEGUIMIENTO!D26</f>
        <v>-</v>
      </c>
      <c r="F16" s="82" t="s">
        <v>54</v>
      </c>
    </row>
    <row r="17" spans="2:6" ht="78" customHeight="1" x14ac:dyDescent="0.25">
      <c r="B17" s="83" t="s">
        <v>24</v>
      </c>
      <c r="C17" s="81">
        <f>SEGUIMIENTO!B27</f>
        <v>3</v>
      </c>
      <c r="D17" s="81">
        <f>SEGUIMIENTO!C27</f>
        <v>0</v>
      </c>
      <c r="E17" s="76">
        <f>SEGUIMIENTO!D27</f>
        <v>0</v>
      </c>
      <c r="F17" s="82" t="s">
        <v>55</v>
      </c>
    </row>
    <row r="18" spans="2:6" ht="48.75" customHeight="1" x14ac:dyDescent="0.25">
      <c r="B18" s="83" t="s">
        <v>25</v>
      </c>
      <c r="C18" s="81">
        <f>SEGUIMIENTO!B28</f>
        <v>1</v>
      </c>
      <c r="D18" s="81">
        <f>SEGUIMIENTO!C28</f>
        <v>1</v>
      </c>
      <c r="E18" s="76">
        <f>SEGUIMIENTO!D28</f>
        <v>1</v>
      </c>
      <c r="F18" s="82" t="s">
        <v>65</v>
      </c>
    </row>
    <row r="19" spans="2:6" ht="57" customHeight="1" x14ac:dyDescent="0.25">
      <c r="B19" s="85" t="s">
        <v>27</v>
      </c>
      <c r="C19" s="81">
        <f>SEGUIMIENTO!B30</f>
        <v>9</v>
      </c>
      <c r="D19" s="81">
        <f>SEGUIMIENTO!C30</f>
        <v>1.6</v>
      </c>
      <c r="E19" s="76">
        <f>SEGUIMIENTO!$D$30</f>
        <v>0.17777777777777778</v>
      </c>
      <c r="F19" s="82" t="s">
        <v>59</v>
      </c>
    </row>
    <row r="20" spans="2:6" ht="63.75" customHeight="1" x14ac:dyDescent="0.25">
      <c r="B20" s="83" t="s">
        <v>28</v>
      </c>
      <c r="C20" s="81">
        <f>SEGUIMIENTO!B31</f>
        <v>2</v>
      </c>
      <c r="D20" s="81">
        <f>SEGUIMIENTO!C31</f>
        <v>0</v>
      </c>
      <c r="E20" s="77">
        <f>SEGUIMIENTO!D31</f>
        <v>0</v>
      </c>
      <c r="F20" s="82" t="s">
        <v>56</v>
      </c>
    </row>
    <row r="21" spans="2:6" ht="74.25" customHeight="1" x14ac:dyDescent="0.25">
      <c r="B21" s="83" t="s">
        <v>29</v>
      </c>
      <c r="C21" s="81">
        <f>SEGUIMIENTO!B32</f>
        <v>1</v>
      </c>
      <c r="D21" s="81">
        <f>SEGUIMIENTO!C32</f>
        <v>0</v>
      </c>
      <c r="E21" s="77">
        <f>SEGUIMIENTO!D32</f>
        <v>0</v>
      </c>
      <c r="F21" s="82" t="s">
        <v>40</v>
      </c>
    </row>
    <row r="22" spans="2:6" ht="69" customHeight="1" x14ac:dyDescent="0.25">
      <c r="B22" s="85" t="s">
        <v>30</v>
      </c>
      <c r="C22" s="81" t="str">
        <f>SEGUIMIENTO!B33</f>
        <v>-</v>
      </c>
      <c r="D22" s="81" t="str">
        <f>SEGUIMIENTO!C33</f>
        <v>-</v>
      </c>
      <c r="E22" s="77">
        <f>SEGUIMIENTO!D33</f>
        <v>0</v>
      </c>
      <c r="F22" s="82" t="s">
        <v>57</v>
      </c>
    </row>
    <row r="23" spans="2:6" ht="47.25" customHeight="1" x14ac:dyDescent="0.25">
      <c r="B23" s="83" t="s">
        <v>31</v>
      </c>
      <c r="C23" s="81">
        <f>SEGUIMIENTO!B34</f>
        <v>1</v>
      </c>
      <c r="D23" s="81">
        <f>SEGUIMIENTO!C34</f>
        <v>0</v>
      </c>
      <c r="E23" s="77">
        <f>SEGUIMIENTO!D34</f>
        <v>0</v>
      </c>
      <c r="F23" s="82" t="s">
        <v>58</v>
      </c>
    </row>
    <row r="24" spans="2:6" x14ac:dyDescent="0.25">
      <c r="C24">
        <f>SUM(C4:C23)</f>
        <v>46</v>
      </c>
      <c r="D24">
        <f>SUM(D4:D23)</f>
        <v>21.5</v>
      </c>
    </row>
  </sheetData>
  <conditionalFormatting sqref="E4:E19">
    <cfRule type="cellIs" dxfId="2" priority="1" operator="between">
      <formula>0</formula>
      <formula>0.5999</formula>
    </cfRule>
    <cfRule type="cellIs" dxfId="1" priority="2" operator="between">
      <formula>0.6</formula>
      <formula>0.7999</formula>
    </cfRule>
    <cfRule type="cellIs" dxfId="0" priority="3" operator="between">
      <formula>0.8</formula>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F6" sqref="F6"/>
    </sheetView>
  </sheetViews>
  <sheetFormatPr baseColWidth="10" defaultRowHeight="15" x14ac:dyDescent="0.25"/>
  <cols>
    <col min="1" max="1" width="35.140625" customWidth="1"/>
    <col min="2" max="2" width="18.28515625" customWidth="1"/>
    <col min="3" max="3" width="21.85546875" customWidth="1"/>
    <col min="4" max="4" width="19.7109375" customWidth="1"/>
  </cols>
  <sheetData>
    <row r="1" spans="1:7" ht="15.75" thickBot="1" x14ac:dyDescent="0.3"/>
    <row r="2" spans="1:7" s="35" customFormat="1" ht="45.75" thickBot="1" x14ac:dyDescent="0.3">
      <c r="A2" s="40" t="s">
        <v>48</v>
      </c>
      <c r="B2" s="41" t="s">
        <v>44</v>
      </c>
      <c r="C2" s="41" t="s">
        <v>45</v>
      </c>
      <c r="D2" s="42" t="s">
        <v>46</v>
      </c>
      <c r="E2" s="35" t="s">
        <v>68</v>
      </c>
      <c r="F2" s="35" t="s">
        <v>71</v>
      </c>
      <c r="G2" s="35" t="s">
        <v>69</v>
      </c>
    </row>
    <row r="3" spans="1:7" ht="16.5" thickBot="1" x14ac:dyDescent="0.3">
      <c r="A3" s="43" t="s">
        <v>47</v>
      </c>
      <c r="B3" s="44">
        <f>SUM(SEGUIMIENTO!B11:B34)</f>
        <v>64</v>
      </c>
      <c r="C3" s="44">
        <f>SUM(SEGUIMIENTO!C11:C34)</f>
        <v>39.500000000000007</v>
      </c>
      <c r="D3" s="92">
        <f>+C3/B3</f>
        <v>0.61718750000000011</v>
      </c>
      <c r="E3" s="90">
        <v>0.54669999999999996</v>
      </c>
      <c r="F3" s="91">
        <v>0.39579999999999999</v>
      </c>
      <c r="G3" s="90">
        <f>+(D3+E3+F3)/3</f>
        <v>0.51989583333333333</v>
      </c>
    </row>
    <row r="4" spans="1:7" x14ac:dyDescent="0.25">
      <c r="D4" s="5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AB345A4F007443A5E24894DBD40E0F" ma:contentTypeVersion="2" ma:contentTypeDescription="Create a new document." ma:contentTypeScope="" ma:versionID="6e7c6ade1fea1ebc9ac54633bb96a1a7">
  <xsd:schema xmlns:xsd="http://www.w3.org/2001/XMLSchema" xmlns:xs="http://www.w3.org/2001/XMLSchema" xmlns:p="http://schemas.microsoft.com/office/2006/metadata/properties" xmlns:ns2="a9c2eecf-403d-41f7-85a9-9629c8a74907" targetNamespace="http://schemas.microsoft.com/office/2006/metadata/properties" ma:root="true" ma:fieldsID="7f58003238a50c58bc4a6e821de73105" ns2:_="">
    <xsd:import namespace="a9c2eecf-403d-41f7-85a9-9629c8a74907"/>
    <xsd:element name="properties">
      <xsd:complexType>
        <xsd:sequence>
          <xsd:element name="documentManagement">
            <xsd:complexType>
              <xsd:all>
                <xsd:element ref="ns2:Formato" minOccurs="0"/>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2eecf-403d-41f7-85a9-9629c8a74907"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A_x00f1_o" ma:index="9" ma:displayName="Año" ma:format="Dropdown" ma:internalName="A_x00f1_o">
      <xsd:simpleType>
        <xsd:restriction base="dms:Choice">
          <xsd:enumeration value="2016"/>
          <xsd:enumeration value="2017"/>
          <xsd:enumeration value="2018"/>
          <xsd:enumeration value="2019"/>
          <xsd:enumeration value="2020"/>
          <xsd:enumeration value="2021"/>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a9c2eecf-403d-41f7-85a9-9629c8a74907">/Style%20Library/Images/pdf.svg</Formato>
    <A_x00f1_o xmlns="a9c2eecf-403d-41f7-85a9-9629c8a74907">2019</A_x00f1_o>
  </documentManagement>
</p:properties>
</file>

<file path=customXml/itemProps1.xml><?xml version="1.0" encoding="utf-8"?>
<ds:datastoreItem xmlns:ds="http://schemas.openxmlformats.org/officeDocument/2006/customXml" ds:itemID="{8C6CC64B-8DBD-49F4-BE6D-284BBACF39CE}"/>
</file>

<file path=customXml/itemProps2.xml><?xml version="1.0" encoding="utf-8"?>
<ds:datastoreItem xmlns:ds="http://schemas.openxmlformats.org/officeDocument/2006/customXml" ds:itemID="{AB6C7458-9AE0-4872-A993-D88B09DE4E16}"/>
</file>

<file path=customXml/itemProps3.xml><?xml version="1.0" encoding="utf-8"?>
<ds:datastoreItem xmlns:ds="http://schemas.openxmlformats.org/officeDocument/2006/customXml" ds:itemID="{0160AA95-3E47-484A-AFC5-879B0751F4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SEGUIMIENTO</vt:lpstr>
      <vt:lpstr>PORCENTAJES</vt:lpstr>
      <vt:lpstr>SIN COMBINAR</vt:lpstr>
      <vt:lpstr>RESUMEN DE CUMPLIMIENTO</vt:lpstr>
      <vt:lpstr>SEGUIMIENTO!Área_de_impresión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No 1 - Plan Anticorrupcion y Atención al Ciudadano Mayo 2019</dc:title>
  <dc:creator>German Ospina Rosero</dc:creator>
  <cp:lastModifiedBy>William Hernando Zabaleta Rangel</cp:lastModifiedBy>
  <cp:lastPrinted>2017-01-30T14:15:28Z</cp:lastPrinted>
  <dcterms:created xsi:type="dcterms:W3CDTF">2017-01-30T14:10:17Z</dcterms:created>
  <dcterms:modified xsi:type="dcterms:W3CDTF">2019-05-15T22:06:53Z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0x01010028AB345A4F007443A5E24894DBD40E0F</vt:lpwstr>
  </property>
</Properties>
</file>